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9435" activeTab="4"/>
  </bookViews>
  <sheets>
    <sheet name="Team" sheetId="1" r:id="rId1"/>
    <sheet name="raw" sheetId="2" r:id="rId2"/>
    <sheet name="Progress" sheetId="3" r:id="rId3"/>
    <sheet name="Rank" sheetId="4" r:id="rId4"/>
    <sheet name="Final" sheetId="5" r:id="rId5"/>
  </sheets>
  <definedNames/>
  <calcPr fullCalcOnLoad="1"/>
</workbook>
</file>

<file path=xl/sharedStrings.xml><?xml version="1.0" encoding="utf-8"?>
<sst xmlns="http://schemas.openxmlformats.org/spreadsheetml/2006/main" count="745" uniqueCount="686">
  <si>
    <t>CP</t>
  </si>
  <si>
    <t>Team</t>
  </si>
  <si>
    <t>Time</t>
  </si>
  <si>
    <t>SP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</si>
  <si>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</si>
  <si>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</si>
  <si>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</si>
  <si>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</si>
  <si>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</si>
  <si>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</si>
  <si>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</si>
  <si>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</si>
  <si>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</si>
  <si>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</si>
  <si>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final</t>
  </si>
  <si>
    <t>11</t>
  </si>
  <si>
    <t>12</t>
  </si>
  <si>
    <t>13</t>
  </si>
  <si>
    <t>14</t>
  </si>
  <si>
    <t>21</t>
  </si>
  <si>
    <t>22</t>
  </si>
  <si>
    <t>END</t>
  </si>
  <si>
    <t>rank</t>
  </si>
  <si>
    <t>Time Lapse</t>
  </si>
  <si>
    <t>毅行50公里領袖組</t>
  </si>
  <si>
    <t>max</t>
  </si>
  <si>
    <t>毅行25公里童軍組</t>
  </si>
  <si>
    <t>Unit</t>
  </si>
  <si>
    <t>退出</t>
  </si>
  <si>
    <t>輸入時間</t>
  </si>
  <si>
    <t>時間 = 9999 = 退出</t>
  </si>
  <si>
    <t>時間錯誤</t>
  </si>
  <si>
    <t>時間以外</t>
  </si>
  <si>
    <t>名單以外</t>
  </si>
  <si>
    <t>數位錯誤</t>
  </si>
  <si>
    <t>sum</t>
  </si>
  <si>
    <t>紅格代表重覆或其它錯誤</t>
  </si>
  <si>
    <t>重覆</t>
  </si>
  <si>
    <t>毅行50公里成員組</t>
  </si>
  <si>
    <t>活力50公里邀請組</t>
  </si>
  <si>
    <t>活力25公里邀請組</t>
  </si>
  <si>
    <t>活力50公里防癌組</t>
  </si>
  <si>
    <t>活力25公里防癌組</t>
  </si>
  <si>
    <t>23</t>
  </si>
  <si>
    <t>24</t>
  </si>
  <si>
    <t>按F9更新時間; 記住帶keypad輸入資料; 如有資料錯誤, 只需delete, 不應刪行</t>
  </si>
  <si>
    <t>超快/超慢</t>
  </si>
  <si>
    <t>請輸入組別號碼</t>
  </si>
  <si>
    <t>紅格為資料錯誤</t>
  </si>
  <si>
    <t>組別號碼</t>
  </si>
  <si>
    <t>毅行區際邀請賽</t>
  </si>
  <si>
    <t>可在Ｎ行用copy抄下資料，並在Ｂ行最後置以選擇性貼上"值"。千萬不要搬移！</t>
  </si>
  <si>
    <t>參考數據</t>
  </si>
  <si>
    <t>SP to CP1</t>
  </si>
  <si>
    <t>CP1 to CP2</t>
  </si>
  <si>
    <t>CP2 to CP3</t>
  </si>
  <si>
    <t>CP3 to CP4</t>
  </si>
  <si>
    <t>CP4 to CP5</t>
  </si>
  <si>
    <t>CP5 to CP6</t>
  </si>
  <si>
    <t>CP6 to CP7</t>
  </si>
  <si>
    <t>CP7 to CP8</t>
  </si>
  <si>
    <t>CP8 to CP9</t>
  </si>
  <si>
    <t>CP9 to CP10</t>
  </si>
  <si>
    <t>最慢</t>
  </si>
  <si>
    <t>最快</t>
  </si>
  <si>
    <t>港島第263旅</t>
  </si>
  <si>
    <t>港島第135旅</t>
  </si>
  <si>
    <t>港島第7旅</t>
  </si>
  <si>
    <t>港島第56旅</t>
  </si>
  <si>
    <t>港島第16旅</t>
  </si>
  <si>
    <t>港島第10旅</t>
  </si>
  <si>
    <t>港島第7旅童軍A團</t>
  </si>
  <si>
    <t>港島第229旅</t>
  </si>
  <si>
    <t>港島第48旅</t>
  </si>
  <si>
    <t>港島第236旅</t>
  </si>
  <si>
    <t>港島第17旅</t>
  </si>
  <si>
    <t>港島第221旅</t>
  </si>
  <si>
    <t>港島第161旅</t>
  </si>
  <si>
    <t>港島第153旅</t>
  </si>
  <si>
    <t>港島第99旅</t>
  </si>
  <si>
    <t>港島第15旅</t>
  </si>
  <si>
    <t>港島第243旅</t>
  </si>
  <si>
    <t>港島第35旅</t>
  </si>
  <si>
    <t>港島第101旅</t>
  </si>
  <si>
    <t>港島第182旅</t>
  </si>
  <si>
    <t>港島第5海童軍旅</t>
  </si>
  <si>
    <t>港島第250旅</t>
  </si>
  <si>
    <t>港島第1539旅</t>
  </si>
  <si>
    <t>港島第66旅</t>
  </si>
  <si>
    <t>港島第149旅</t>
  </si>
  <si>
    <t>港島第125旅</t>
  </si>
  <si>
    <t>筲箕灣區</t>
  </si>
  <si>
    <t>港島北區</t>
  </si>
  <si>
    <t>港島西區</t>
  </si>
  <si>
    <t>新界第1439旅</t>
  </si>
  <si>
    <t>元朗西第24旅</t>
  </si>
  <si>
    <t>東九龍第223旅</t>
  </si>
  <si>
    <t>璧峰第6旅</t>
  </si>
  <si>
    <t>香港紅十字會</t>
  </si>
  <si>
    <t>離島第17旅</t>
  </si>
  <si>
    <t>新界第1431旅</t>
  </si>
  <si>
    <t>翠箬</t>
  </si>
  <si>
    <t xml:space="preserve">Moon River </t>
  </si>
  <si>
    <t xml:space="preserve">HA KWC </t>
  </si>
  <si>
    <t>陸遊人</t>
  </si>
  <si>
    <t>The Shark</t>
  </si>
  <si>
    <t>港島第35旅</t>
  </si>
  <si>
    <t xml:space="preserve">PWH Oncology </t>
  </si>
  <si>
    <t xml:space="preserve">PYNEH Oncology </t>
  </si>
  <si>
    <t>Professional Security Service Ltd.</t>
  </si>
  <si>
    <t>Asia Women's League Ltd.</t>
  </si>
  <si>
    <t>動感柔力球</t>
  </si>
  <si>
    <t xml:space="preserve">Zigor HK </t>
  </si>
  <si>
    <t xml:space="preserve">Ferring Pharmaceuticals </t>
  </si>
  <si>
    <t>中華基督教會基智中學</t>
  </si>
  <si>
    <t>VTC, Shatin</t>
  </si>
  <si>
    <t xml:space="preserve">Shun Lee Engineering Co. Ltd. </t>
  </si>
  <si>
    <t xml:space="preserve">The Shark </t>
  </si>
  <si>
    <t>111050703</t>
  </si>
  <si>
    <t>111050703</t>
  </si>
  <si>
    <t>111030706</t>
  </si>
  <si>
    <t>111060707</t>
  </si>
  <si>
    <t>112070710</t>
  </si>
  <si>
    <t>123050710</t>
  </si>
  <si>
    <t>123060711</t>
  </si>
  <si>
    <t>112160711</t>
  </si>
  <si>
    <t>123020712</t>
  </si>
  <si>
    <t>111040713</t>
  </si>
  <si>
    <t>112170717</t>
  </si>
  <si>
    <t>123020713112060717112170717112011719112150720121040721112100721111010723112130724112140724112180726121040726123030727</t>
  </si>
  <si>
    <t>112060717</t>
  </si>
  <si>
    <t>112150720</t>
  </si>
  <si>
    <t>121040721</t>
  </si>
  <si>
    <t>112100721</t>
  </si>
  <si>
    <t>111010723</t>
  </si>
  <si>
    <t>112130724</t>
  </si>
  <si>
    <t>112140724</t>
  </si>
  <si>
    <t>112180726</t>
  </si>
  <si>
    <t>123030727</t>
  </si>
  <si>
    <t>112010719</t>
  </si>
  <si>
    <t>112050730</t>
  </si>
  <si>
    <t>112090734</t>
  </si>
  <si>
    <t>121030726</t>
  </si>
  <si>
    <t>123040730</t>
  </si>
  <si>
    <t>111070732</t>
  </si>
  <si>
    <t>112020732</t>
  </si>
  <si>
    <t>112030738</t>
  </si>
  <si>
    <t>112110738</t>
  </si>
  <si>
    <t>112120738</t>
  </si>
  <si>
    <t>112040739</t>
  </si>
  <si>
    <t>111020741</t>
  </si>
  <si>
    <t>123010743</t>
  </si>
  <si>
    <t>112080743</t>
  </si>
  <si>
    <t>121010746</t>
  </si>
  <si>
    <t>121020754</t>
  </si>
  <si>
    <t>211030758211050757223050753223060755</t>
  </si>
  <si>
    <t>211030758</t>
  </si>
  <si>
    <t>211050757</t>
  </si>
  <si>
    <t>223050753</t>
  </si>
  <si>
    <t>223060755</t>
  </si>
  <si>
    <t>211060804212070802212160803223020804</t>
  </si>
  <si>
    <t>211060804</t>
  </si>
  <si>
    <t>212070802</t>
  </si>
  <si>
    <t>212160803</t>
  </si>
  <si>
    <t>223020804</t>
  </si>
  <si>
    <t>211010817211040820211060804212010812212060817212070802212150817212160803212170816221040819223020804</t>
  </si>
  <si>
    <t>211010817</t>
  </si>
  <si>
    <t>211040820</t>
  </si>
  <si>
    <t>212060817</t>
  </si>
  <si>
    <t>212150817</t>
  </si>
  <si>
    <t>212170816</t>
  </si>
  <si>
    <t>221040819</t>
  </si>
  <si>
    <t>423050831</t>
  </si>
  <si>
    <t>423060838</t>
  </si>
  <si>
    <t>2120508381210082912130830212140830212180835221030833223030826223040829</t>
  </si>
  <si>
    <t>411050844411030845</t>
  </si>
  <si>
    <t>411050844</t>
  </si>
  <si>
    <t>411030845</t>
  </si>
  <si>
    <t>423020848</t>
  </si>
  <si>
    <t>412070848</t>
  </si>
  <si>
    <t>211070842</t>
  </si>
  <si>
    <t>212010818</t>
  </si>
  <si>
    <t>212050838</t>
  </si>
  <si>
    <t>212090846</t>
  </si>
  <si>
    <t>212100829</t>
  </si>
  <si>
    <t>212110854</t>
  </si>
  <si>
    <t>212120851</t>
  </si>
  <si>
    <t>212130830</t>
  </si>
  <si>
    <t>212140830</t>
  </si>
  <si>
    <t>212180835</t>
  </si>
  <si>
    <t>221030833</t>
  </si>
  <si>
    <t>223010854</t>
  </si>
  <si>
    <t>223030826</t>
  </si>
  <si>
    <t>223040829</t>
  </si>
  <si>
    <t>212020841</t>
  </si>
  <si>
    <t>412160902</t>
  </si>
  <si>
    <t>412160902412060904</t>
  </si>
  <si>
    <t>412060904</t>
  </si>
  <si>
    <t>523050903</t>
  </si>
  <si>
    <t>411060906411040906</t>
  </si>
  <si>
    <t>411060906</t>
  </si>
  <si>
    <t>411040906</t>
  </si>
  <si>
    <t>411010909</t>
  </si>
  <si>
    <t>DNS</t>
  </si>
  <si>
    <t>523060913</t>
  </si>
  <si>
    <t>221020918</t>
  </si>
  <si>
    <t>421040912412150917412170918423040919</t>
  </si>
  <si>
    <t>421040912</t>
  </si>
  <si>
    <t>412150917</t>
  </si>
  <si>
    <t>412170918</t>
  </si>
  <si>
    <t>423040919</t>
  </si>
  <si>
    <t>423030921412130922412140923</t>
  </si>
  <si>
    <t>423030921</t>
  </si>
  <si>
    <t>412130922</t>
  </si>
  <si>
    <t>412140923</t>
  </si>
  <si>
    <t>211020900</t>
  </si>
  <si>
    <t>212030859</t>
  </si>
  <si>
    <t>212040906</t>
  </si>
  <si>
    <t>212080907</t>
  </si>
  <si>
    <t>523020924</t>
  </si>
  <si>
    <t>221010907</t>
  </si>
  <si>
    <t>511030928</t>
  </si>
  <si>
    <t>511050928</t>
  </si>
  <si>
    <t>512070928</t>
  </si>
  <si>
    <t>421030925412019027412100931412050932</t>
  </si>
  <si>
    <t>421030925</t>
  </si>
  <si>
    <t>412100931</t>
  </si>
  <si>
    <t>412050932</t>
  </si>
  <si>
    <t>412180934</t>
  </si>
  <si>
    <t>412010927</t>
  </si>
  <si>
    <t>411079040412020941</t>
  </si>
  <si>
    <t>412020941</t>
  </si>
  <si>
    <t>411070940</t>
  </si>
  <si>
    <t>412120945412090949423010950</t>
  </si>
  <si>
    <t>412120945</t>
  </si>
  <si>
    <t>412090949</t>
  </si>
  <si>
    <t>423010950</t>
  </si>
  <si>
    <t>512160959</t>
  </si>
  <si>
    <t>412110956412031002</t>
  </si>
  <si>
    <t>412110956</t>
  </si>
  <si>
    <t>412031002</t>
  </si>
  <si>
    <t>511061001</t>
  </si>
  <si>
    <t>512061003</t>
  </si>
  <si>
    <t>623050959</t>
  </si>
  <si>
    <t>411021005421011009</t>
  </si>
  <si>
    <t>411021005</t>
  </si>
  <si>
    <t>421011009</t>
  </si>
  <si>
    <t>511011008</t>
  </si>
  <si>
    <t>511041009</t>
  </si>
  <si>
    <t>511049999</t>
  </si>
  <si>
    <t>523031014</t>
  </si>
  <si>
    <t>512171015</t>
  </si>
  <si>
    <t>521031018</t>
  </si>
  <si>
    <t>DNS</t>
  </si>
  <si>
    <t>412081016421021018412041020</t>
  </si>
  <si>
    <t>412081016</t>
  </si>
  <si>
    <t>421021018</t>
  </si>
  <si>
    <t>412041020</t>
  </si>
  <si>
    <t>512051021</t>
  </si>
  <si>
    <t>512151004</t>
  </si>
  <si>
    <t>521041021</t>
  </si>
  <si>
    <t>623061021623021028</t>
  </si>
  <si>
    <t>623061021</t>
  </si>
  <si>
    <t>623021028</t>
  </si>
  <si>
    <t>512141030512181034512131036</t>
  </si>
  <si>
    <t>512141030</t>
  </si>
  <si>
    <t>512181034</t>
  </si>
  <si>
    <t>512131036</t>
  </si>
  <si>
    <t>723051042</t>
  </si>
  <si>
    <t>512011039</t>
  </si>
  <si>
    <t>511071041</t>
  </si>
  <si>
    <t>512101045</t>
  </si>
  <si>
    <t>512021047</t>
  </si>
  <si>
    <t>523011049</t>
  </si>
  <si>
    <t>611031046611051046614031055</t>
  </si>
  <si>
    <t>611031046</t>
  </si>
  <si>
    <t>611051046</t>
  </si>
  <si>
    <t>614031055</t>
  </si>
  <si>
    <t>512091053</t>
  </si>
  <si>
    <t>512111055</t>
  </si>
  <si>
    <t>512121058</t>
  </si>
  <si>
    <t>511021111</t>
  </si>
  <si>
    <t>723061108723021109</t>
  </si>
  <si>
    <t>723061108</t>
  </si>
  <si>
    <t>723021109</t>
  </si>
  <si>
    <t>612109999</t>
  </si>
  <si>
    <t>823051126</t>
  </si>
  <si>
    <t>612071104612161117613011116613041111613071119613021121613131114613231117613241114614021112614041107614051106622011109622021103622031111622061116</t>
  </si>
  <si>
    <t>612071104</t>
  </si>
  <si>
    <t>612161117</t>
  </si>
  <si>
    <t>613011116</t>
  </si>
  <si>
    <t>613041111</t>
  </si>
  <si>
    <t>613071119</t>
  </si>
  <si>
    <t>613021121</t>
  </si>
  <si>
    <t>613131114</t>
  </si>
  <si>
    <t>613231117</t>
  </si>
  <si>
    <t>613241114</t>
  </si>
  <si>
    <t>614021112</t>
  </si>
  <si>
    <t>614041107</t>
  </si>
  <si>
    <t>614051106</t>
  </si>
  <si>
    <t>622011109</t>
  </si>
  <si>
    <t>622021103</t>
  </si>
  <si>
    <t>622031111</t>
  </si>
  <si>
    <t>622061116</t>
  </si>
  <si>
    <t>512031123</t>
  </si>
  <si>
    <t>521011136</t>
  </si>
  <si>
    <t>512041139</t>
  </si>
  <si>
    <t>521021138</t>
  </si>
  <si>
    <t>DNQ</t>
  </si>
  <si>
    <t>611049999</t>
  </si>
  <si>
    <t>714031137711051146711031148</t>
  </si>
  <si>
    <t>714031137</t>
  </si>
  <si>
    <t>711051146</t>
  </si>
  <si>
    <t>711031148</t>
  </si>
  <si>
    <t>512081139</t>
  </si>
  <si>
    <t>523041015</t>
  </si>
  <si>
    <t>721021152712071156714051158</t>
  </si>
  <si>
    <t>712071156</t>
  </si>
  <si>
    <t>714051158</t>
  </si>
  <si>
    <t>823021152</t>
  </si>
  <si>
    <t>923051204</t>
  </si>
  <si>
    <t>512049999</t>
  </si>
  <si>
    <t>611011142611061136612061136612151129613031125613051127613081140613091138613111140613121138613141128613161128613171124613181128613191127613211139613221135613251117613261117613271117614011117621031142622041124622051126623031137623041139</t>
  </si>
  <si>
    <t>611011142</t>
  </si>
  <si>
    <t>611061136</t>
  </si>
  <si>
    <t>612061136</t>
  </si>
  <si>
    <t>612151129</t>
  </si>
  <si>
    <t>613031125</t>
  </si>
  <si>
    <t>613051127</t>
  </si>
  <si>
    <t>613081140</t>
  </si>
  <si>
    <t>613091138</t>
  </si>
  <si>
    <t>613111140</t>
  </si>
  <si>
    <t>613121138</t>
  </si>
  <si>
    <t>613141128</t>
  </si>
  <si>
    <t>613161128</t>
  </si>
  <si>
    <t>613171124</t>
  </si>
  <si>
    <t>613181128</t>
  </si>
  <si>
    <t>613191127</t>
  </si>
  <si>
    <t>613211139</t>
  </si>
  <si>
    <t>613221135</t>
  </si>
  <si>
    <t>613251117</t>
  </si>
  <si>
    <t>613261117</t>
  </si>
  <si>
    <t>613271117</t>
  </si>
  <si>
    <t>614011117</t>
  </si>
  <si>
    <t>621031142</t>
  </si>
  <si>
    <t>622041124</t>
  </si>
  <si>
    <t>622051126</t>
  </si>
  <si>
    <t>623031137</t>
  </si>
  <si>
    <t>623041139</t>
  </si>
  <si>
    <t>823061206</t>
  </si>
  <si>
    <t>814031223</t>
  </si>
  <si>
    <t>712161218712151227713011217713131211</t>
  </si>
  <si>
    <t>712161218</t>
  </si>
  <si>
    <t>712151227</t>
  </si>
  <si>
    <t>713011217</t>
  </si>
  <si>
    <t>713131211</t>
  </si>
  <si>
    <t>923021234</t>
  </si>
  <si>
    <t>712061236</t>
  </si>
  <si>
    <t>713021230</t>
  </si>
  <si>
    <t>713031230</t>
  </si>
  <si>
    <t>713051230</t>
  </si>
  <si>
    <t>713171234</t>
  </si>
  <si>
    <t>713181230</t>
  </si>
  <si>
    <t>713191231</t>
  </si>
  <si>
    <t>713231215</t>
  </si>
  <si>
    <t>713241213</t>
  </si>
  <si>
    <t>713251231</t>
  </si>
  <si>
    <t>713271233</t>
  </si>
  <si>
    <t>714021218</t>
  </si>
  <si>
    <t>714041204</t>
  </si>
  <si>
    <t>722011210</t>
  </si>
  <si>
    <t>722031212</t>
  </si>
  <si>
    <t>722041229</t>
  </si>
  <si>
    <t>722051225</t>
  </si>
  <si>
    <t>722061224</t>
  </si>
  <si>
    <t>723041234</t>
  </si>
  <si>
    <t>611071229612011230612021229612051203612141159612171151612181228613101210621041159623011222</t>
  </si>
  <si>
    <t>612011230</t>
  </si>
  <si>
    <t>612021229</t>
  </si>
  <si>
    <t>612051203</t>
  </si>
  <si>
    <t>612141159</t>
  </si>
  <si>
    <t>612171151</t>
  </si>
  <si>
    <t>612181228</t>
  </si>
  <si>
    <t>613101210</t>
  </si>
  <si>
    <t>621041159</t>
  </si>
  <si>
    <t>623011222</t>
  </si>
  <si>
    <t>723031239711061240</t>
  </si>
  <si>
    <t>723031239</t>
  </si>
  <si>
    <t>711061240</t>
  </si>
  <si>
    <t>711011241</t>
  </si>
  <si>
    <t>713141247713161247721031246</t>
  </si>
  <si>
    <t>713141247</t>
  </si>
  <si>
    <t>713161247</t>
  </si>
  <si>
    <t>721031246</t>
  </si>
  <si>
    <t>713261249</t>
  </si>
  <si>
    <t>811031245</t>
  </si>
  <si>
    <t>811051240</t>
  </si>
  <si>
    <t>812071247</t>
  </si>
  <si>
    <t>814051250</t>
  </si>
  <si>
    <t>822021240</t>
  </si>
  <si>
    <t>023021252</t>
  </si>
  <si>
    <t>023051223</t>
  </si>
  <si>
    <t>923061300</t>
  </si>
  <si>
    <t>914031303</t>
  </si>
  <si>
    <t>712141311712171256713041211713081308713091304713111256</t>
  </si>
  <si>
    <t>712141311</t>
  </si>
  <si>
    <t>712171256</t>
  </si>
  <si>
    <t>713041211</t>
  </si>
  <si>
    <t>713081308</t>
  </si>
  <si>
    <t>713091304</t>
  </si>
  <si>
    <t>713111256</t>
  </si>
  <si>
    <t>611021309612091243612111243612121252612131251</t>
  </si>
  <si>
    <t>611021309</t>
  </si>
  <si>
    <t>612091243</t>
  </si>
  <si>
    <t>612111243</t>
  </si>
  <si>
    <t>612121252</t>
  </si>
  <si>
    <t>612131251</t>
  </si>
  <si>
    <t>024151316</t>
  </si>
  <si>
    <t>014031318</t>
  </si>
  <si>
    <t>713071316713121258713211259713221245714011317721041304</t>
  </si>
  <si>
    <t>713071316</t>
  </si>
  <si>
    <t>713121258</t>
  </si>
  <si>
    <t>713211259</t>
  </si>
  <si>
    <t>713221245</t>
  </si>
  <si>
    <t>714011317</t>
  </si>
  <si>
    <t>721041304</t>
  </si>
  <si>
    <t>922021325</t>
  </si>
  <si>
    <t>023061323</t>
  </si>
  <si>
    <t>911051329911031329</t>
  </si>
  <si>
    <t>813231315813241316814021328814041311822011314822031320822051327812151332812161326813041305813131305</t>
  </si>
  <si>
    <t>911051329</t>
  </si>
  <si>
    <t>911031329</t>
  </si>
  <si>
    <t>813231315</t>
  </si>
  <si>
    <t>813241316</t>
  </si>
  <si>
    <t>814021328</t>
  </si>
  <si>
    <t>814041311</t>
  </si>
  <si>
    <t>822011314</t>
  </si>
  <si>
    <t>822031320</t>
  </si>
  <si>
    <t>822051327</t>
  </si>
  <si>
    <t>812151332</t>
  </si>
  <si>
    <t>812161326</t>
  </si>
  <si>
    <t>813041305</t>
  </si>
  <si>
    <t>813131305</t>
  </si>
  <si>
    <t>912071337</t>
  </si>
  <si>
    <t>914051342</t>
  </si>
  <si>
    <t>712051331723011332</t>
  </si>
  <si>
    <t>712051331</t>
  </si>
  <si>
    <t>723011332</t>
  </si>
  <si>
    <t>712181341</t>
  </si>
  <si>
    <t>022021343011031345</t>
  </si>
  <si>
    <t>022021343</t>
  </si>
  <si>
    <t>011031345</t>
  </si>
  <si>
    <t>011051352</t>
  </si>
  <si>
    <t>913131357</t>
  </si>
  <si>
    <t>913041359</t>
  </si>
  <si>
    <t>811011343811061336812061345813011341813031341813021355813181339813251351821031350822041343822061342823031341823041352813191358</t>
  </si>
  <si>
    <t>811011343</t>
  </si>
  <si>
    <t>811061336</t>
  </si>
  <si>
    <t>812061345</t>
  </si>
  <si>
    <t>813011341</t>
  </si>
  <si>
    <t>813031341</t>
  </si>
  <si>
    <t>813021355</t>
  </si>
  <si>
    <t>813181339</t>
  </si>
  <si>
    <t>813251351</t>
  </si>
  <si>
    <t>821031350</t>
  </si>
  <si>
    <t>822041343</t>
  </si>
  <si>
    <t>822061342</t>
  </si>
  <si>
    <t>823031341</t>
  </si>
  <si>
    <t>823041352</t>
  </si>
  <si>
    <t>813191358</t>
  </si>
  <si>
    <t>611071229</t>
  </si>
  <si>
    <t>612031332</t>
  </si>
  <si>
    <t>612081344</t>
  </si>
  <si>
    <t>621011350</t>
  </si>
  <si>
    <t>621021400</t>
  </si>
  <si>
    <t>612049999</t>
  </si>
  <si>
    <t>012071358</t>
  </si>
  <si>
    <t>913231406</t>
  </si>
  <si>
    <t>014051403</t>
  </si>
  <si>
    <t>013131419</t>
  </si>
  <si>
    <t>913241408</t>
  </si>
  <si>
    <t>914041410</t>
  </si>
  <si>
    <t>922011410</t>
  </si>
  <si>
    <t>922031421</t>
  </si>
  <si>
    <t>912161422</t>
  </si>
  <si>
    <t>912151426</t>
  </si>
  <si>
    <t>922051427</t>
  </si>
  <si>
    <t>711071351712011332712021408712091414712111411712121408712131405713101359</t>
  </si>
  <si>
    <t>711071351</t>
  </si>
  <si>
    <t>712011332</t>
  </si>
  <si>
    <t>712021408</t>
  </si>
  <si>
    <t>712091414</t>
  </si>
  <si>
    <t>712111411</t>
  </si>
  <si>
    <t>712121408</t>
  </si>
  <si>
    <t>712131405</t>
  </si>
  <si>
    <t>713101359</t>
  </si>
  <si>
    <t>013041426022011434024081427024121433013241430</t>
  </si>
  <si>
    <t>013041426</t>
  </si>
  <si>
    <t>022011434</t>
  </si>
  <si>
    <t>024081427</t>
  </si>
  <si>
    <t>024121433</t>
  </si>
  <si>
    <t>013241430</t>
  </si>
  <si>
    <t>911061431</t>
  </si>
  <si>
    <t>923031431</t>
  </si>
  <si>
    <t>911011436</t>
  </si>
  <si>
    <t>914021437</t>
  </si>
  <si>
    <t>912061442</t>
  </si>
  <si>
    <t>913181445</t>
  </si>
  <si>
    <t>913031446</t>
  </si>
  <si>
    <t>921031449</t>
  </si>
  <si>
    <t>923041451</t>
  </si>
  <si>
    <t>922041425</t>
  </si>
  <si>
    <t>913011452</t>
  </si>
  <si>
    <t>012151441012161444014041438022031446022051450023031451024101446011061453024071453</t>
  </si>
  <si>
    <t>012151441</t>
  </si>
  <si>
    <t>012161444</t>
  </si>
  <si>
    <t>014041438</t>
  </si>
  <si>
    <t>022031446</t>
  </si>
  <si>
    <t>022051450</t>
  </si>
  <si>
    <t>023031451</t>
  </si>
  <si>
    <t>024101446</t>
  </si>
  <si>
    <t>011061453</t>
  </si>
  <si>
    <t>024071453</t>
  </si>
  <si>
    <t>011011456024091457</t>
  </si>
  <si>
    <t>011011456</t>
  </si>
  <si>
    <t>024091457</t>
  </si>
  <si>
    <t>812011453812051436812141425812171402813051405813071444813081448813091445813111442813121442813141416813161415813171440813211443813221415813261416813271408821041416822061342823011440</t>
  </si>
  <si>
    <t>812051436</t>
  </si>
  <si>
    <t>812141425</t>
  </si>
  <si>
    <t>812171402</t>
  </si>
  <si>
    <t>813051405</t>
  </si>
  <si>
    <t>813071444</t>
  </si>
  <si>
    <t>813081448</t>
  </si>
  <si>
    <t>813091445</t>
  </si>
  <si>
    <t>813111442</t>
  </si>
  <si>
    <t>813121442</t>
  </si>
  <si>
    <t>813141416</t>
  </si>
  <si>
    <t>813161415</t>
  </si>
  <si>
    <t>813171440</t>
  </si>
  <si>
    <t>813211443</t>
  </si>
  <si>
    <t>813221415</t>
  </si>
  <si>
    <t>813261416</t>
  </si>
  <si>
    <t>813271408</t>
  </si>
  <si>
    <t>821041416</t>
  </si>
  <si>
    <t>823011440</t>
  </si>
  <si>
    <t>012061506</t>
  </si>
  <si>
    <t>711021445712031452712081517</t>
  </si>
  <si>
    <t>711021445</t>
  </si>
  <si>
    <t>712031452</t>
  </si>
  <si>
    <t>712081517</t>
  </si>
  <si>
    <t>912171459</t>
  </si>
  <si>
    <t>913251500</t>
  </si>
  <si>
    <t>913191501</t>
  </si>
  <si>
    <t>922061505</t>
  </si>
  <si>
    <t>913021507</t>
  </si>
  <si>
    <t>913271519</t>
  </si>
  <si>
    <t>721011536</t>
  </si>
  <si>
    <t>721021535</t>
  </si>
  <si>
    <t>722021152</t>
  </si>
  <si>
    <t>021031512023041514022041521013181514013251525014021508012171519013011523013031514</t>
  </si>
  <si>
    <t>021031512</t>
  </si>
  <si>
    <t>023041514</t>
  </si>
  <si>
    <t>022041521</t>
  </si>
  <si>
    <t>013181514</t>
  </si>
  <si>
    <t>013251525</t>
  </si>
  <si>
    <t>014021508</t>
  </si>
  <si>
    <t>012171519</t>
  </si>
  <si>
    <t>013011523</t>
  </si>
  <si>
    <t>013031514</t>
  </si>
  <si>
    <t>921041525</t>
  </si>
  <si>
    <t>913051527</t>
  </si>
  <si>
    <t>913161528</t>
  </si>
  <si>
    <t>912141531</t>
  </si>
  <si>
    <t>913221533</t>
  </si>
  <si>
    <t>913141535</t>
  </si>
  <si>
    <t>913261535</t>
  </si>
  <si>
    <t>923011539</t>
  </si>
  <si>
    <t>013191531022041521024251534024281533</t>
  </si>
  <si>
    <t>013191531</t>
  </si>
  <si>
    <t>024251534</t>
  </si>
  <si>
    <t>024281533</t>
  </si>
  <si>
    <t>812051436812091530812121536812131536812141425812181506813011547814011521</t>
  </si>
  <si>
    <t>812091530</t>
  </si>
  <si>
    <t>812121536</t>
  </si>
  <si>
    <t>812131536</t>
  </si>
  <si>
    <t>812181506</t>
  </si>
  <si>
    <t>814011521</t>
  </si>
  <si>
    <t>813101547</t>
  </si>
  <si>
    <t>912051540</t>
  </si>
  <si>
    <t>913071543</t>
  </si>
  <si>
    <t>913091550</t>
  </si>
  <si>
    <t>DSQ</t>
  </si>
  <si>
    <t>811021611</t>
  </si>
  <si>
    <t>812021616</t>
  </si>
  <si>
    <t>812111603</t>
  </si>
  <si>
    <t>913211608</t>
  </si>
  <si>
    <t>913081610</t>
  </si>
  <si>
    <t>913171621</t>
  </si>
  <si>
    <t>912181621</t>
  </si>
  <si>
    <t>912011559</t>
  </si>
  <si>
    <t>0210415450220615460230116060240316170241115560241815540242016180131615580132216050132314310132616010132715490140116100120516020121415590130215470130716100130916210131416210</t>
  </si>
  <si>
    <t>021041545</t>
  </si>
  <si>
    <t>022061546</t>
  </si>
  <si>
    <t>023011606</t>
  </si>
  <si>
    <t>024031617</t>
  </si>
  <si>
    <t>024111556</t>
  </si>
  <si>
    <t>024181554</t>
  </si>
  <si>
    <t>024201618</t>
  </si>
  <si>
    <t>013161558</t>
  </si>
  <si>
    <t>013221605</t>
  </si>
  <si>
    <t>013231431</t>
  </si>
  <si>
    <t>013261601</t>
  </si>
  <si>
    <t>013271549</t>
  </si>
  <si>
    <t>014011610</t>
  </si>
  <si>
    <t>012051602</t>
  </si>
  <si>
    <t>012141559</t>
  </si>
  <si>
    <t>013021547</t>
  </si>
  <si>
    <t>013071610</t>
  </si>
  <si>
    <t>013091621</t>
  </si>
  <si>
    <t>013141621</t>
  </si>
  <si>
    <t>024211559024221619024241618024261556024271552024311620024321556</t>
  </si>
  <si>
    <t>0240216310243316340130816360</t>
  </si>
  <si>
    <t>024211559</t>
  </si>
  <si>
    <t>024221619</t>
  </si>
  <si>
    <t>024241618</t>
  </si>
  <si>
    <t>024261556</t>
  </si>
  <si>
    <t>024271552</t>
  </si>
  <si>
    <t>024311620</t>
  </si>
  <si>
    <t>024321556</t>
  </si>
  <si>
    <t>024021631</t>
  </si>
  <si>
    <t>024331634</t>
  </si>
  <si>
    <t>013081636</t>
  </si>
  <si>
    <t>013211639</t>
  </si>
  <si>
    <t>013211639</t>
  </si>
  <si>
    <t>013051642</t>
  </si>
  <si>
    <t>911071634</t>
  </si>
  <si>
    <t>913121635</t>
  </si>
  <si>
    <t>913111636</t>
  </si>
  <si>
    <t>912091647</t>
  </si>
  <si>
    <t>811071520</t>
  </si>
  <si>
    <t>812011453</t>
  </si>
  <si>
    <t>812031629</t>
  </si>
  <si>
    <t>812081700</t>
  </si>
  <si>
    <t>813209999</t>
  </si>
  <si>
    <t>821021706</t>
  </si>
  <si>
    <t>0110717030121816510131117060131217040241317080241417080241617110241717110131713560</t>
  </si>
  <si>
    <t>011071703</t>
  </si>
  <si>
    <t>012181651</t>
  </si>
  <si>
    <t>013111706</t>
  </si>
  <si>
    <t>013121704</t>
  </si>
  <si>
    <t>024131708</t>
  </si>
  <si>
    <t>024141708</t>
  </si>
  <si>
    <t>024161711</t>
  </si>
  <si>
    <t>024171711</t>
  </si>
  <si>
    <t>DNQ</t>
  </si>
  <si>
    <t>912121701</t>
  </si>
  <si>
    <t>912131702</t>
  </si>
  <si>
    <t>912111716</t>
  </si>
  <si>
    <t>913209999</t>
  </si>
  <si>
    <t>912021736</t>
  </si>
  <si>
    <t>911021737</t>
  </si>
  <si>
    <t>821011720</t>
  </si>
  <si>
    <t>913101740</t>
  </si>
  <si>
    <t>912031747</t>
  </si>
  <si>
    <t>0240116240120116260121117480</t>
  </si>
  <si>
    <t>024011624</t>
  </si>
  <si>
    <t>012011626</t>
  </si>
  <si>
    <t>012111748</t>
  </si>
  <si>
    <t>912081811</t>
  </si>
  <si>
    <t>921021818</t>
  </si>
  <si>
    <t>0110218060120218020120318150</t>
  </si>
  <si>
    <t>011021806</t>
  </si>
  <si>
    <t>012021802</t>
  </si>
  <si>
    <t>012031815</t>
  </si>
  <si>
    <t>921019999</t>
  </si>
  <si>
    <t>012081841</t>
  </si>
  <si>
    <t>012091723</t>
  </si>
  <si>
    <t>012121728</t>
  </si>
  <si>
    <t>012131728</t>
  </si>
  <si>
    <t>013101822</t>
  </si>
  <si>
    <t>013171656</t>
  </si>
  <si>
    <t>021019999</t>
  </si>
  <si>
    <t>021021845</t>
  </si>
  <si>
    <t>024061716</t>
  </si>
  <si>
    <t>024239999</t>
  </si>
  <si>
    <t>DSQ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</si>
</sst>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* #,##0_);_(* \(#,##0\);_(* &quot;-&quot;_);_(@_)"/>
    <numFmt numFmtId="174" formatCode="_(&quot;HK$&quot;* #,##0.00_);_(&quot;HK$&quot;* \(#,##0.00\);_(&quot;HK$&quot;* &quot;-&quot;??_);_(@_)"/>
    <numFmt numFmtId="175" formatCode="_(* #,##0.00_);_(* \(#,##0.00\);_(* &quot;-&quot;??_);_(@_)"/>
    <numFmt numFmtId="176" formatCode="\C\P#"/>
    <numFmt numFmtId="177" formatCode="0.00_ "/>
    <numFmt numFmtId="178" formatCode="\C\P@"/>
    <numFmt numFmtId="179" formatCode="000000000"/>
    <numFmt numFmtId="180" formatCode="0_ "/>
    <numFmt numFmtId="181" formatCode="0.0_ "/>
    <numFmt numFmtId="182" formatCode="0.00_);[Red]\(0.00\)"/>
    <numFmt numFmtId="183" formatCode="0.0_);[Red]\(0.0\)"/>
    <numFmt numFmtId="184" formatCode="&quot;Chin= &quot;@"/>
    <numFmt numFmtId="185" formatCode="&quot;Eng= &quot;@"/>
    <numFmt numFmtId="186" formatCode="&quot;Math= &quot;@"/>
    <numFmt numFmtId="187" formatCode="&quot;第&quot;#&quot;名&quot;"/>
    <numFmt numFmtId="188" formatCode="0.00000_);[Red]\(0.00000\)"/>
    <numFmt numFmtId="189" formatCode="0_);[Red]\(0\)"/>
    <numFmt numFmtId="190" formatCode="#&quot;km/h&quot;"/>
    <numFmt numFmtId="191" formatCode="#&quot; km/h&quot;"/>
    <numFmt numFmtId="192" formatCode="&quot;現在時間: &quot;hh:mm"/>
    <numFmt numFmtId="193" formatCode="0.000_);[Red]\(0.000\)"/>
    <numFmt numFmtId="194" formatCode="0.0000_);[Red]\(0.0000\)"/>
    <numFmt numFmtId="195" formatCode="mmm\-yyyy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細明體"/>
      <family val="3"/>
    </font>
    <font>
      <sz val="10"/>
      <name val="Times New Roman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indexed="5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33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22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top" shrinkToFit="1"/>
    </xf>
    <xf numFmtId="0" fontId="0" fillId="0" borderId="10" xfId="0" applyBorder="1" applyAlignment="1">
      <alignment horizontal="center" vertical="top" shrinkToFit="1"/>
    </xf>
    <xf numFmtId="20" fontId="0" fillId="0" borderId="0" xfId="0" applyNumberFormat="1" applyAlignment="1">
      <alignment horizontal="center" vertical="top" shrinkToFit="1"/>
    </xf>
    <xf numFmtId="20" fontId="0" fillId="0" borderId="10" xfId="0" applyNumberFormat="1" applyBorder="1" applyAlignment="1">
      <alignment horizontal="center" vertical="top" shrinkToFit="1"/>
    </xf>
    <xf numFmtId="20" fontId="0" fillId="35" borderId="0" xfId="0" applyNumberForma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20" fontId="9" fillId="36" borderId="0" xfId="0" applyNumberFormat="1" applyFont="1" applyFill="1" applyAlignment="1">
      <alignment horizontal="center" vertical="center" shrinkToFit="1"/>
    </xf>
    <xf numFmtId="192" fontId="6" fillId="35" borderId="0" xfId="0" applyNumberFormat="1" applyFont="1" applyFill="1" applyAlignment="1" applyProtection="1">
      <alignment horizontal="left" vertical="center"/>
      <protection/>
    </xf>
    <xf numFmtId="193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shrinkToFit="1"/>
    </xf>
    <xf numFmtId="20" fontId="0" fillId="0" borderId="0" xfId="0" applyNumberFormat="1" applyBorder="1" applyAlignment="1">
      <alignment horizontal="center" vertical="top" shrinkToFit="1"/>
    </xf>
    <xf numFmtId="0" fontId="0" fillId="0" borderId="0" xfId="0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0" fontId="10" fillId="34" borderId="0" xfId="0" applyNumberFormat="1" applyFont="1" applyFill="1" applyAlignment="1">
      <alignment horizontal="center" vertical="center" wrapText="1"/>
    </xf>
    <xf numFmtId="20" fontId="10" fillId="34" borderId="0" xfId="0" applyNumberFormat="1" applyFont="1" applyFill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0" fillId="0" borderId="0" xfId="0" applyNumberFormat="1" applyAlignment="1">
      <alignment vertical="center"/>
    </xf>
    <xf numFmtId="20" fontId="0" fillId="35" borderId="0" xfId="0" applyNumberFormat="1" applyFill="1" applyAlignment="1">
      <alignment horizontal="center" vertical="center" shrinkToFit="1"/>
    </xf>
    <xf numFmtId="49" fontId="0" fillId="35" borderId="0" xfId="0" applyNumberFormat="1" applyFill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36" borderId="0" xfId="0" applyFill="1" applyAlignment="1">
      <alignment horizontal="center" vertical="center" wrapText="1"/>
    </xf>
    <xf numFmtId="0" fontId="0" fillId="34" borderId="0" xfId="0" applyFill="1" applyAlignment="1" applyProtection="1">
      <alignment horizontal="center" vertical="center"/>
      <protection/>
    </xf>
    <xf numFmtId="20" fontId="0" fillId="0" borderId="0" xfId="0" applyNumberFormat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20" fontId="0" fillId="35" borderId="10" xfId="0" applyNumberFormat="1" applyFill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49" fontId="0" fillId="34" borderId="0" xfId="0" applyNumberFormat="1" applyFill="1" applyAlignment="1">
      <alignment horizontal="center" vertical="center"/>
    </xf>
    <xf numFmtId="20" fontId="0" fillId="34" borderId="0" xfId="0" applyNumberFormat="1" applyFill="1" applyAlignment="1" applyProtection="1">
      <alignment horizontal="center" vertical="center"/>
      <protection locked="0"/>
    </xf>
    <xf numFmtId="20" fontId="0" fillId="35" borderId="0" xfId="0" applyNumberFormat="1" applyFill="1" applyAlignment="1" applyProtection="1">
      <alignment horizontal="center" vertical="center"/>
      <protection locked="0"/>
    </xf>
    <xf numFmtId="20" fontId="0" fillId="34" borderId="0" xfId="0" applyNumberFormat="1" applyFill="1" applyAlignment="1">
      <alignment horizontal="center" vertical="center"/>
    </xf>
    <xf numFmtId="49" fontId="3" fillId="34" borderId="0" xfId="61" applyNumberFormat="1" applyFont="1" applyFill="1" applyBorder="1" applyAlignment="1">
      <alignment horizontal="center"/>
      <protection/>
    </xf>
    <xf numFmtId="180" fontId="4" fillId="34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textRotation="90"/>
    </xf>
    <xf numFmtId="0" fontId="0" fillId="37" borderId="1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_Sheet1" xfId="61"/>
  </cellStyles>
  <dxfs count="25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rgb="FFFFFFFF"/>
      </font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B89" sqref="B89"/>
    </sheetView>
  </sheetViews>
  <sheetFormatPr defaultColWidth="9.00390625" defaultRowHeight="16.5"/>
  <cols>
    <col min="2" max="2" width="18.375" style="18" customWidth="1"/>
  </cols>
  <sheetData>
    <row r="1" spans="1:2" ht="16.5">
      <c r="A1" t="s">
        <v>1</v>
      </c>
      <c r="B1" s="18" t="s">
        <v>27</v>
      </c>
    </row>
    <row r="2" spans="1:2" ht="16.5">
      <c r="A2">
        <v>1101</v>
      </c>
      <c r="B2" s="18" t="s">
        <v>65</v>
      </c>
    </row>
    <row r="3" spans="1:2" ht="16.5">
      <c r="A3">
        <v>1102</v>
      </c>
      <c r="B3" s="18" t="s">
        <v>66</v>
      </c>
    </row>
    <row r="4" spans="1:2" ht="16.5">
      <c r="A4">
        <v>1103</v>
      </c>
      <c r="B4" s="18" t="s">
        <v>67</v>
      </c>
    </row>
    <row r="5" spans="1:2" ht="16.5">
      <c r="A5">
        <v>1104</v>
      </c>
      <c r="B5" s="18" t="s">
        <v>68</v>
      </c>
    </row>
    <row r="6" spans="1:2" ht="16.5">
      <c r="A6">
        <v>1105</v>
      </c>
      <c r="B6" s="18" t="s">
        <v>69</v>
      </c>
    </row>
    <row r="7" spans="1:2" ht="16.5">
      <c r="A7">
        <v>1106</v>
      </c>
      <c r="B7" s="18" t="s">
        <v>69</v>
      </c>
    </row>
    <row r="8" spans="1:2" ht="16.5">
      <c r="A8">
        <v>1107</v>
      </c>
      <c r="B8" s="18" t="s">
        <v>106</v>
      </c>
    </row>
    <row r="9" spans="1:2" ht="16.5">
      <c r="A9">
        <v>1201</v>
      </c>
      <c r="B9" s="18" t="s">
        <v>70</v>
      </c>
    </row>
    <row r="10" spans="1:2" ht="16.5">
      <c r="A10">
        <v>1202</v>
      </c>
      <c r="B10" s="18" t="s">
        <v>71</v>
      </c>
    </row>
    <row r="11" spans="1:2" ht="16.5">
      <c r="A11">
        <v>1203</v>
      </c>
      <c r="B11" s="18" t="s">
        <v>72</v>
      </c>
    </row>
    <row r="12" spans="1:2" ht="16.5">
      <c r="A12">
        <v>1204</v>
      </c>
      <c r="B12" s="18" t="s">
        <v>73</v>
      </c>
    </row>
    <row r="13" spans="1:2" ht="16.5">
      <c r="A13">
        <v>1205</v>
      </c>
      <c r="B13" s="18" t="s">
        <v>74</v>
      </c>
    </row>
    <row r="14" spans="1:2" ht="16.5">
      <c r="A14">
        <v>1206</v>
      </c>
      <c r="B14" s="18" t="s">
        <v>75</v>
      </c>
    </row>
    <row r="15" spans="1:2" ht="16.5">
      <c r="A15">
        <v>1207</v>
      </c>
      <c r="B15" s="18" t="s">
        <v>76</v>
      </c>
    </row>
    <row r="16" spans="1:2" ht="16.5">
      <c r="A16">
        <v>1208</v>
      </c>
      <c r="B16" s="18" t="s">
        <v>77</v>
      </c>
    </row>
    <row r="17" spans="1:2" ht="16.5">
      <c r="A17">
        <v>1209</v>
      </c>
      <c r="B17" s="18" t="s">
        <v>77</v>
      </c>
    </row>
    <row r="18" spans="1:2" ht="16.5">
      <c r="A18">
        <v>1210</v>
      </c>
      <c r="B18" s="18" t="s">
        <v>78</v>
      </c>
    </row>
    <row r="19" spans="1:2" ht="16.5">
      <c r="A19">
        <v>1211</v>
      </c>
      <c r="B19" s="18" t="s">
        <v>79</v>
      </c>
    </row>
    <row r="20" spans="1:2" ht="16.5">
      <c r="A20">
        <v>1212</v>
      </c>
      <c r="B20" s="18" t="s">
        <v>79</v>
      </c>
    </row>
    <row r="21" spans="1:2" ht="16.5">
      <c r="A21">
        <v>1213</v>
      </c>
      <c r="B21" s="18" t="s">
        <v>79</v>
      </c>
    </row>
    <row r="22" spans="1:2" ht="16.5">
      <c r="A22">
        <v>1214</v>
      </c>
      <c r="B22" s="18" t="s">
        <v>79</v>
      </c>
    </row>
    <row r="23" spans="1:2" ht="16.5">
      <c r="A23">
        <v>1215</v>
      </c>
      <c r="B23" s="18" t="s">
        <v>79</v>
      </c>
    </row>
    <row r="24" spans="1:2" ht="16.5">
      <c r="A24">
        <v>1216</v>
      </c>
      <c r="B24" s="18" t="s">
        <v>80</v>
      </c>
    </row>
    <row r="25" spans="1:2" ht="16.5">
      <c r="A25">
        <v>1217</v>
      </c>
      <c r="B25" s="18" t="s">
        <v>80</v>
      </c>
    </row>
    <row r="26" spans="1:2" ht="16.5">
      <c r="A26">
        <v>1218</v>
      </c>
      <c r="B26" s="18" t="s">
        <v>79</v>
      </c>
    </row>
    <row r="27" spans="1:2" ht="16.5">
      <c r="A27">
        <v>1301</v>
      </c>
      <c r="B27" s="18" t="s">
        <v>81</v>
      </c>
    </row>
    <row r="28" spans="1:2" ht="16.5">
      <c r="A28">
        <v>1302</v>
      </c>
      <c r="B28" s="18" t="s">
        <v>82</v>
      </c>
    </row>
    <row r="29" spans="1:2" ht="16.5">
      <c r="A29">
        <v>1303</v>
      </c>
      <c r="B29" s="18" t="s">
        <v>68</v>
      </c>
    </row>
    <row r="30" spans="1:2" ht="16.5">
      <c r="A30">
        <v>1304</v>
      </c>
      <c r="B30" s="18" t="s">
        <v>68</v>
      </c>
    </row>
    <row r="31" spans="1:2" ht="16.5">
      <c r="A31">
        <v>1305</v>
      </c>
      <c r="B31" s="18" t="s">
        <v>83</v>
      </c>
    </row>
    <row r="32" spans="1:2" ht="16.5">
      <c r="A32">
        <v>1306</v>
      </c>
      <c r="B32" s="18" t="s">
        <v>74</v>
      </c>
    </row>
    <row r="33" spans="1:2" ht="16.5">
      <c r="A33">
        <v>1307</v>
      </c>
      <c r="B33" s="18" t="s">
        <v>84</v>
      </c>
    </row>
    <row r="34" spans="1:2" ht="16.5">
      <c r="A34">
        <v>1308</v>
      </c>
      <c r="B34" s="18" t="s">
        <v>85</v>
      </c>
    </row>
    <row r="35" spans="1:2" ht="16.5">
      <c r="A35">
        <v>1309</v>
      </c>
      <c r="B35" s="18" t="s">
        <v>86</v>
      </c>
    </row>
    <row r="36" spans="1:2" ht="16.5">
      <c r="A36">
        <v>1310</v>
      </c>
      <c r="B36" s="18" t="s">
        <v>86</v>
      </c>
    </row>
    <row r="37" spans="1:2" ht="16.5">
      <c r="A37">
        <v>1311</v>
      </c>
      <c r="B37" s="18" t="s">
        <v>87</v>
      </c>
    </row>
    <row r="38" spans="1:2" ht="16.5">
      <c r="A38">
        <v>1312</v>
      </c>
      <c r="B38" s="18" t="s">
        <v>87</v>
      </c>
    </row>
    <row r="39" spans="1:2" ht="16.5">
      <c r="A39">
        <v>1313</v>
      </c>
      <c r="B39" s="18" t="s">
        <v>88</v>
      </c>
    </row>
    <row r="40" spans="1:2" ht="16.5">
      <c r="A40">
        <v>1314</v>
      </c>
      <c r="B40" s="18" t="s">
        <v>89</v>
      </c>
    </row>
    <row r="41" ht="16.5">
      <c r="A41">
        <v>1315</v>
      </c>
    </row>
    <row r="42" spans="1:2" ht="16.5">
      <c r="A42">
        <v>1316</v>
      </c>
      <c r="B42" s="18" t="s">
        <v>89</v>
      </c>
    </row>
    <row r="43" spans="1:2" ht="16.5">
      <c r="A43">
        <v>1317</v>
      </c>
      <c r="B43" s="18" t="s">
        <v>89</v>
      </c>
    </row>
    <row r="44" spans="1:2" ht="16.5">
      <c r="A44">
        <v>1318</v>
      </c>
      <c r="B44" s="18" t="s">
        <v>77</v>
      </c>
    </row>
    <row r="45" spans="1:2" ht="16.5">
      <c r="A45">
        <v>1319</v>
      </c>
      <c r="B45" s="18" t="s">
        <v>77</v>
      </c>
    </row>
    <row r="46" spans="1:2" ht="16.5">
      <c r="A46">
        <v>1320</v>
      </c>
      <c r="B46" s="18" t="s">
        <v>79</v>
      </c>
    </row>
    <row r="47" spans="1:2" ht="16.5">
      <c r="A47">
        <v>1321</v>
      </c>
      <c r="B47" s="18" t="s">
        <v>79</v>
      </c>
    </row>
    <row r="48" spans="1:2" ht="16.5">
      <c r="A48">
        <v>1322</v>
      </c>
      <c r="B48" s="18" t="s">
        <v>79</v>
      </c>
    </row>
    <row r="49" spans="1:2" ht="16.5">
      <c r="A49">
        <v>1323</v>
      </c>
      <c r="B49" s="18" t="s">
        <v>79</v>
      </c>
    </row>
    <row r="50" spans="1:2" ht="16.5">
      <c r="A50">
        <v>1324</v>
      </c>
      <c r="B50" s="18" t="s">
        <v>80</v>
      </c>
    </row>
    <row r="51" spans="1:2" ht="16.5">
      <c r="A51">
        <v>1325</v>
      </c>
      <c r="B51" s="18" t="s">
        <v>79</v>
      </c>
    </row>
    <row r="52" spans="1:2" ht="16.5">
      <c r="A52">
        <v>1326</v>
      </c>
      <c r="B52" s="18" t="s">
        <v>79</v>
      </c>
    </row>
    <row r="53" spans="1:2" ht="16.5">
      <c r="A53">
        <v>1327</v>
      </c>
      <c r="B53" s="18" t="s">
        <v>90</v>
      </c>
    </row>
    <row r="54" spans="1:2" ht="16.5">
      <c r="A54">
        <v>1401</v>
      </c>
      <c r="B54" s="18" t="s">
        <v>91</v>
      </c>
    </row>
    <row r="55" spans="1:2" ht="16.5">
      <c r="A55">
        <v>1402</v>
      </c>
      <c r="B55" s="18" t="s">
        <v>91</v>
      </c>
    </row>
    <row r="56" spans="1:2" ht="16.5">
      <c r="A56">
        <v>1403</v>
      </c>
      <c r="B56" s="18" t="s">
        <v>91</v>
      </c>
    </row>
    <row r="57" spans="1:2" ht="16.5">
      <c r="A57">
        <v>1404</v>
      </c>
      <c r="B57" s="18" t="s">
        <v>92</v>
      </c>
    </row>
    <row r="58" spans="1:2" ht="16.5">
      <c r="A58">
        <v>1405</v>
      </c>
      <c r="B58" s="18" t="s">
        <v>93</v>
      </c>
    </row>
    <row r="59" spans="1:2" ht="16.5">
      <c r="A59">
        <v>2101</v>
      </c>
      <c r="B59" s="18" t="s">
        <v>94</v>
      </c>
    </row>
    <row r="60" spans="1:2" ht="16.5">
      <c r="A60">
        <v>2102</v>
      </c>
      <c r="B60" s="18" t="s">
        <v>95</v>
      </c>
    </row>
    <row r="61" spans="1:2" ht="16.5">
      <c r="A61">
        <v>2103</v>
      </c>
      <c r="B61" s="18" t="s">
        <v>96</v>
      </c>
    </row>
    <row r="62" spans="1:2" ht="16.5">
      <c r="A62">
        <v>2104</v>
      </c>
      <c r="B62" s="18" t="s">
        <v>97</v>
      </c>
    </row>
    <row r="63" spans="1:2" ht="16.5">
      <c r="A63">
        <v>2105</v>
      </c>
      <c r="B63" s="18" t="s">
        <v>98</v>
      </c>
    </row>
    <row r="64" spans="1:2" ht="16.5">
      <c r="A64">
        <v>2201</v>
      </c>
      <c r="B64" s="18" t="s">
        <v>99</v>
      </c>
    </row>
    <row r="65" spans="1:2" ht="16.5">
      <c r="A65">
        <v>2202</v>
      </c>
      <c r="B65" s="18" t="s">
        <v>99</v>
      </c>
    </row>
    <row r="66" spans="1:2" ht="16.5">
      <c r="A66">
        <v>2203</v>
      </c>
      <c r="B66" s="18" t="s">
        <v>99</v>
      </c>
    </row>
    <row r="67" spans="1:2" ht="16.5">
      <c r="A67">
        <v>2204</v>
      </c>
      <c r="B67" s="18" t="s">
        <v>95</v>
      </c>
    </row>
    <row r="68" spans="1:2" ht="16.5">
      <c r="A68">
        <v>2205</v>
      </c>
      <c r="B68" s="18" t="s">
        <v>97</v>
      </c>
    </row>
    <row r="69" spans="1:2" ht="16.5">
      <c r="A69">
        <v>2206</v>
      </c>
      <c r="B69" s="18" t="s">
        <v>100</v>
      </c>
    </row>
    <row r="70" spans="1:2" ht="16.5">
      <c r="A70">
        <v>2301</v>
      </c>
      <c r="B70" s="18" t="s">
        <v>101</v>
      </c>
    </row>
    <row r="71" spans="1:2" ht="16.5">
      <c r="A71">
        <v>2302</v>
      </c>
      <c r="B71" s="18" t="s">
        <v>102</v>
      </c>
    </row>
    <row r="72" spans="1:2" ht="16.5">
      <c r="A72">
        <v>2303</v>
      </c>
      <c r="B72" s="18" t="s">
        <v>103</v>
      </c>
    </row>
    <row r="73" spans="1:2" ht="16.5">
      <c r="A73">
        <v>2304</v>
      </c>
      <c r="B73" s="18" t="s">
        <v>104</v>
      </c>
    </row>
    <row r="74" spans="1:2" ht="16.5">
      <c r="A74">
        <v>2305</v>
      </c>
      <c r="B74" s="18" t="s">
        <v>104</v>
      </c>
    </row>
    <row r="75" spans="1:2" ht="16.5">
      <c r="A75">
        <v>2306</v>
      </c>
      <c r="B75" s="18" t="s">
        <v>105</v>
      </c>
    </row>
    <row r="76" spans="1:2" ht="16.5">
      <c r="A76">
        <v>2401</v>
      </c>
      <c r="B76" s="18" t="s">
        <v>107</v>
      </c>
    </row>
    <row r="77" spans="1:2" ht="16.5">
      <c r="A77">
        <v>2402</v>
      </c>
      <c r="B77" s="18" t="s">
        <v>107</v>
      </c>
    </row>
    <row r="78" spans="1:2" ht="16.5">
      <c r="A78">
        <v>2403</v>
      </c>
      <c r="B78" s="18" t="s">
        <v>108</v>
      </c>
    </row>
    <row r="79" spans="1:2" ht="16.5">
      <c r="A79">
        <v>2404</v>
      </c>
      <c r="B79" s="18" t="s">
        <v>109</v>
      </c>
    </row>
    <row r="80" ht="16.5">
      <c r="A80">
        <v>2405</v>
      </c>
    </row>
    <row r="81" spans="1:2" ht="16.5">
      <c r="A81">
        <v>2406</v>
      </c>
      <c r="B81" s="18" t="s">
        <v>108</v>
      </c>
    </row>
    <row r="82" spans="1:2" ht="16.5">
      <c r="A82">
        <v>2407</v>
      </c>
      <c r="B82" s="18" t="s">
        <v>104</v>
      </c>
    </row>
    <row r="83" spans="1:2" ht="16.5">
      <c r="A83">
        <v>2408</v>
      </c>
      <c r="B83" s="18" t="s">
        <v>104</v>
      </c>
    </row>
    <row r="84" spans="1:2" ht="16.5">
      <c r="A84">
        <v>2409</v>
      </c>
      <c r="B84" s="18" t="s">
        <v>104</v>
      </c>
    </row>
    <row r="85" spans="1:2" ht="16.5">
      <c r="A85">
        <v>2410</v>
      </c>
      <c r="B85" s="18" t="s">
        <v>104</v>
      </c>
    </row>
    <row r="86" spans="1:2" ht="16.5">
      <c r="A86">
        <v>2411</v>
      </c>
      <c r="B86" s="18" t="s">
        <v>104</v>
      </c>
    </row>
    <row r="87" spans="1:2" ht="16.5">
      <c r="A87">
        <v>2412</v>
      </c>
      <c r="B87" s="18" t="s">
        <v>104</v>
      </c>
    </row>
    <row r="88" spans="1:2" ht="16.5">
      <c r="A88">
        <v>2413</v>
      </c>
      <c r="B88" s="18" t="s">
        <v>110</v>
      </c>
    </row>
    <row r="89" spans="1:2" ht="16.5">
      <c r="A89">
        <v>2414</v>
      </c>
      <c r="B89" s="18" t="s">
        <v>110</v>
      </c>
    </row>
    <row r="90" spans="1:2" ht="16.5">
      <c r="A90">
        <v>2415</v>
      </c>
      <c r="B90" s="18" t="s">
        <v>117</v>
      </c>
    </row>
    <row r="91" spans="1:2" ht="16.5">
      <c r="A91">
        <v>2416</v>
      </c>
      <c r="B91" s="18" t="s">
        <v>111</v>
      </c>
    </row>
    <row r="92" spans="1:2" ht="16.5">
      <c r="A92">
        <v>2417</v>
      </c>
      <c r="B92" s="18" t="s">
        <v>111</v>
      </c>
    </row>
    <row r="93" spans="1:2" ht="16.5">
      <c r="A93">
        <v>2418</v>
      </c>
      <c r="B93" s="18" t="s">
        <v>112</v>
      </c>
    </row>
    <row r="94" ht="16.5">
      <c r="A94">
        <v>2419</v>
      </c>
    </row>
    <row r="95" spans="1:2" ht="16.5">
      <c r="A95">
        <v>2420</v>
      </c>
      <c r="B95" s="18" t="s">
        <v>113</v>
      </c>
    </row>
    <row r="96" spans="1:2" ht="16.5">
      <c r="A96">
        <v>2421</v>
      </c>
      <c r="B96" s="18" t="s">
        <v>114</v>
      </c>
    </row>
    <row r="97" spans="1:2" ht="16.5">
      <c r="A97">
        <v>2422</v>
      </c>
      <c r="B97" s="18" t="s">
        <v>115</v>
      </c>
    </row>
    <row r="98" spans="1:2" ht="16.5">
      <c r="A98">
        <v>2423</v>
      </c>
      <c r="B98" s="18" t="s">
        <v>115</v>
      </c>
    </row>
    <row r="99" spans="1:2" ht="16.5">
      <c r="A99">
        <v>2424</v>
      </c>
      <c r="B99" s="18" t="s">
        <v>115</v>
      </c>
    </row>
    <row r="100" spans="1:2" ht="16.5">
      <c r="A100">
        <v>2425</v>
      </c>
      <c r="B100" s="18" t="s">
        <v>115</v>
      </c>
    </row>
    <row r="101" spans="1:2" ht="16.5">
      <c r="A101">
        <v>2426</v>
      </c>
      <c r="B101" s="18" t="s">
        <v>115</v>
      </c>
    </row>
    <row r="102" spans="1:2" ht="16.5">
      <c r="A102">
        <v>2427</v>
      </c>
      <c r="B102" s="18" t="s">
        <v>115</v>
      </c>
    </row>
    <row r="103" spans="1:2" ht="16.5">
      <c r="A103">
        <v>2428</v>
      </c>
      <c r="B103" s="18" t="s">
        <v>115</v>
      </c>
    </row>
    <row r="104" spans="1:2" ht="16.5">
      <c r="A104">
        <v>2429</v>
      </c>
      <c r="B104" s="18" t="s">
        <v>115</v>
      </c>
    </row>
    <row r="105" spans="1:2" ht="16.5">
      <c r="A105">
        <v>2430</v>
      </c>
      <c r="B105" s="18" t="s">
        <v>115</v>
      </c>
    </row>
    <row r="106" spans="1:2" ht="16.5">
      <c r="A106">
        <v>2431</v>
      </c>
      <c r="B106" s="18" t="s">
        <v>115</v>
      </c>
    </row>
    <row r="107" spans="1:2" ht="16.5">
      <c r="A107">
        <v>2432</v>
      </c>
      <c r="B107" s="18" t="s">
        <v>115</v>
      </c>
    </row>
    <row r="108" spans="1:2" ht="16.5">
      <c r="A108">
        <v>2433</v>
      </c>
      <c r="B108" s="18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1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B411" sqref="B411"/>
    </sheetView>
  </sheetViews>
  <sheetFormatPr defaultColWidth="9.00390625" defaultRowHeight="16.5"/>
  <cols>
    <col min="1" max="1" width="11.25390625" style="52" customWidth="1"/>
    <col min="2" max="2" width="15.875" style="15" customWidth="1"/>
    <col min="3" max="3" width="7.50390625" style="0" customWidth="1"/>
    <col min="4" max="4" width="3.75390625" style="0" bestFit="1" customWidth="1"/>
    <col min="5" max="5" width="5.875" style="0" bestFit="1" customWidth="1"/>
    <col min="6" max="6" width="6.00390625" style="0" bestFit="1" customWidth="1"/>
    <col min="7" max="7" width="6.00390625" style="30" customWidth="1"/>
    <col min="8" max="9" width="9.50390625" style="0" bestFit="1" customWidth="1"/>
    <col min="12" max="12" width="4.75390625" style="0" hidden="1" customWidth="1"/>
    <col min="13" max="13" width="4.50390625" style="0" hidden="1" customWidth="1"/>
    <col min="14" max="14" width="10.50390625" style="49" bestFit="1" customWidth="1"/>
    <col min="15" max="15" width="3.50390625" style="0" bestFit="1" customWidth="1"/>
    <col min="16" max="16" width="56.875" style="15" bestFit="1" customWidth="1"/>
    <col min="17" max="17" width="2.50390625" style="0" hidden="1" customWidth="1"/>
    <col min="18" max="27" width="3.50390625" style="0" hidden="1" customWidth="1"/>
    <col min="28" max="37" width="4.50390625" style="0" hidden="1" customWidth="1"/>
    <col min="38" max="38" width="2.50390625" style="0" hidden="1" customWidth="1"/>
  </cols>
  <sheetData>
    <row r="1" spans="1:16" ht="33">
      <c r="A1" s="50" t="s">
        <v>30</v>
      </c>
      <c r="B1" s="43" t="s">
        <v>36</v>
      </c>
      <c r="C1" s="66" t="s">
        <v>45</v>
      </c>
      <c r="D1" s="67"/>
      <c r="E1" s="67"/>
      <c r="F1" s="67"/>
      <c r="G1" s="67"/>
      <c r="H1" s="67"/>
      <c r="I1" s="67"/>
      <c r="J1" s="67"/>
      <c r="K1" s="67"/>
      <c r="M1" s="44"/>
      <c r="N1" s="53" t="s">
        <v>47</v>
      </c>
      <c r="O1" s="68" t="s">
        <v>49</v>
      </c>
      <c r="P1" s="54" t="s">
        <v>51</v>
      </c>
    </row>
    <row r="2" spans="1:37" ht="16.5">
      <c r="A2" s="51" t="s">
        <v>29</v>
      </c>
      <c r="B2" s="32">
        <f ca="1">NOW()</f>
        <v>40251.87304525463</v>
      </c>
      <c r="C2" s="16"/>
      <c r="D2" t="s">
        <v>0</v>
      </c>
      <c r="E2" t="s">
        <v>1</v>
      </c>
      <c r="F2" t="s">
        <v>2</v>
      </c>
      <c r="G2" s="30" t="s">
        <v>37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N2" s="48">
        <v>54</v>
      </c>
      <c r="O2" s="68"/>
      <c r="P2" s="47" t="s">
        <v>48</v>
      </c>
      <c r="Q2">
        <v>1</v>
      </c>
      <c r="R2">
        <f aca="true" t="shared" si="0" ref="R2:Z2">Q2+9</f>
        <v>10</v>
      </c>
      <c r="S2">
        <f t="shared" si="0"/>
        <v>19</v>
      </c>
      <c r="T2">
        <f t="shared" si="0"/>
        <v>28</v>
      </c>
      <c r="U2">
        <f t="shared" si="0"/>
        <v>37</v>
      </c>
      <c r="V2">
        <f t="shared" si="0"/>
        <v>46</v>
      </c>
      <c r="W2">
        <f t="shared" si="0"/>
        <v>55</v>
      </c>
      <c r="X2">
        <f t="shared" si="0"/>
        <v>64</v>
      </c>
      <c r="Y2">
        <f t="shared" si="0"/>
        <v>73</v>
      </c>
      <c r="Z2">
        <f t="shared" si="0"/>
        <v>82</v>
      </c>
      <c r="AA2">
        <f aca="true" t="shared" si="1" ref="AA2:AK2">Z2+9</f>
        <v>91</v>
      </c>
      <c r="AB2">
        <f t="shared" si="1"/>
        <v>100</v>
      </c>
      <c r="AC2">
        <f t="shared" si="1"/>
        <v>109</v>
      </c>
      <c r="AD2">
        <f t="shared" si="1"/>
        <v>118</v>
      </c>
      <c r="AE2">
        <f t="shared" si="1"/>
        <v>127</v>
      </c>
      <c r="AF2">
        <f t="shared" si="1"/>
        <v>136</v>
      </c>
      <c r="AG2">
        <f t="shared" si="1"/>
        <v>145</v>
      </c>
      <c r="AH2">
        <f t="shared" si="1"/>
        <v>154</v>
      </c>
      <c r="AI2">
        <f t="shared" si="1"/>
        <v>163</v>
      </c>
      <c r="AJ2">
        <f t="shared" si="1"/>
        <v>172</v>
      </c>
      <c r="AK2">
        <f t="shared" si="1"/>
        <v>181</v>
      </c>
    </row>
    <row r="3" spans="1:38" ht="16.5">
      <c r="A3" s="52">
        <v>0.2965277777777778</v>
      </c>
      <c r="B3" s="57" t="s">
        <v>118</v>
      </c>
      <c r="C3" s="1" t="str">
        <f>IF($B3&lt;&gt;"",LEFT($B3,5),"")</f>
        <v>11105</v>
      </c>
      <c r="D3" t="str">
        <f aca="true" t="shared" si="2" ref="D3:D66">LEFT($B3)</f>
        <v>1</v>
      </c>
      <c r="E3" t="str">
        <f aca="true" t="shared" si="3" ref="E3:E66">MID($B3,2,4)</f>
        <v>1105</v>
      </c>
      <c r="F3" s="2">
        <f aca="true" t="shared" si="4" ref="F3:F52">IF(ISERROR(TIME(MID($B3,6,2),MID($B3,8,2),0)),"",TIME(MID($B3,6,2),MID($B3,8,2),0))</f>
        <v>0.29375</v>
      </c>
      <c r="G3" s="30">
        <f>IF($C3&lt;&gt;"",COUNTIF($C$3:$C$1001,$C3)-1,"")</f>
        <v>0</v>
      </c>
      <c r="H3">
        <f>IF(OR(VALUE(RIGHT($B3,2))&gt;60,VALUE(MID($B3,6,2))&gt;24),1,"")</f>
      </c>
      <c r="I3">
        <f>IF($B3&lt;&gt;"",IF(OR(VALUE(MID($B3,6,2))&lt;6,VALUE(MID($B3,6,4))&gt;1930),1,""),"")</f>
      </c>
      <c r="J3">
        <f>IF($E3="","",IF(COUNTIF(Team!$A$2:$A$1000,$E3)=0,1,""))</f>
      </c>
      <c r="K3">
        <f>IF($E3="","",IF(LEN($B3)&lt;&gt;9,1,""))</f>
      </c>
      <c r="L3" s="30">
        <f>SUM(G3:K3)</f>
        <v>0</v>
      </c>
      <c r="M3">
        <f>ROW()-3</f>
        <v>0</v>
      </c>
      <c r="N3" s="49" t="str">
        <f ca="1">MID(INDIRECT("p$"&amp;($N$2+2)),1+M3*9,9)</f>
        <v>011021806</v>
      </c>
      <c r="O3">
        <f>ROW()-2</f>
        <v>1</v>
      </c>
      <c r="P3" s="15" t="s">
        <v>119</v>
      </c>
      <c r="Q3">
        <f aca="true" t="shared" si="5" ref="Q3:Q31">IF(ISERROR(VALUE(MID($P3,Q$2,1))),"",VALUE(MID($P3,Q$2,1)))</f>
        <v>1</v>
      </c>
      <c r="R3">
        <f aca="true" t="shared" si="6" ref="R3:AK15">IF(ISERROR(VALUE(MID($P3,R$2,1))),"",VALUE(MID($P3,R$2,1)))</f>
      </c>
      <c r="S3">
        <f t="shared" si="6"/>
      </c>
      <c r="T3">
        <f t="shared" si="6"/>
      </c>
      <c r="U3">
        <f t="shared" si="6"/>
      </c>
      <c r="V3">
        <f t="shared" si="6"/>
      </c>
      <c r="W3">
        <f t="shared" si="6"/>
      </c>
      <c r="X3">
        <f t="shared" si="6"/>
      </c>
      <c r="Y3">
        <f t="shared" si="6"/>
      </c>
      <c r="Z3">
        <f t="shared" si="6"/>
      </c>
      <c r="AA3">
        <f t="shared" si="6"/>
      </c>
      <c r="AB3">
        <f t="shared" si="6"/>
      </c>
      <c r="AC3">
        <f t="shared" si="6"/>
      </c>
      <c r="AD3">
        <f t="shared" si="6"/>
      </c>
      <c r="AE3">
        <f t="shared" si="6"/>
      </c>
      <c r="AF3">
        <f t="shared" si="6"/>
      </c>
      <c r="AG3">
        <f t="shared" si="6"/>
      </c>
      <c r="AH3">
        <f t="shared" si="6"/>
      </c>
      <c r="AI3">
        <f t="shared" si="6"/>
      </c>
      <c r="AJ3">
        <f t="shared" si="6"/>
      </c>
      <c r="AK3">
        <f t="shared" si="6"/>
      </c>
      <c r="AL3">
        <f>IF(AVERAGE(Q3:AK3)&lt;&gt;$Q3,1,0)</f>
        <v>0</v>
      </c>
    </row>
    <row r="4" spans="1:38" ht="16.5">
      <c r="A4" s="52">
        <v>0.2965277777777778</v>
      </c>
      <c r="B4" s="15" t="s">
        <v>120</v>
      </c>
      <c r="C4" s="1" t="str">
        <f aca="true" t="shared" si="7" ref="C4:C67">IF($B4&lt;&gt;"",LEFT($B4,5),"")</f>
        <v>11103</v>
      </c>
      <c r="D4" t="str">
        <f t="shared" si="2"/>
        <v>1</v>
      </c>
      <c r="E4" t="str">
        <f t="shared" si="3"/>
        <v>1103</v>
      </c>
      <c r="F4" s="2">
        <f t="shared" si="4"/>
        <v>0.29583333333333334</v>
      </c>
      <c r="G4" s="30">
        <f aca="true" t="shared" si="8" ref="G4:G67">IF($C4&lt;&gt;"",COUNTIF($C$3:$C$1001,$C4)-1,"")</f>
        <v>0</v>
      </c>
      <c r="H4">
        <f aca="true" t="shared" si="9" ref="H4:H67">IF(OR(VALUE(RIGHT($B4,2))&gt;60,VALUE(MID($B4,6,2))&gt;24),1,"")</f>
      </c>
      <c r="I4">
        <f aca="true" t="shared" si="10" ref="I4:I67">IF($B4&lt;&gt;"",IF(OR(VALUE(MID($B4,6,2))&lt;6,VALUE(MID($B4,6,4))&gt;1930),1,""),"")</f>
      </c>
      <c r="J4">
        <f>IF($E4="","",IF(COUNTIF(Team!$A$2:$A$1000,$E4)=0,1,""))</f>
      </c>
      <c r="K4">
        <f>IF($E4="","",IF(LEN($B4)&lt;&gt;9,1,""))</f>
      </c>
      <c r="L4" s="30">
        <f aca="true" t="shared" si="11" ref="L4:L67">SUM(G4:K4)</f>
        <v>0</v>
      </c>
      <c r="M4">
        <f aca="true" t="shared" si="12" ref="M4:M43">ROW()-3</f>
        <v>1</v>
      </c>
      <c r="N4" s="49" t="str">
        <f aca="true" ca="1" t="shared" si="13" ref="N4:N43">MID(INDIRECT("p$"&amp;($N$2+2)),1+M4*9,9)</f>
        <v>012021802</v>
      </c>
      <c r="O4">
        <f aca="true" t="shared" si="14" ref="O4:O67">ROW()-2</f>
        <v>2</v>
      </c>
      <c r="P4" s="15" t="s">
        <v>129</v>
      </c>
      <c r="Q4">
        <f t="shared" si="5"/>
        <v>1</v>
      </c>
      <c r="R4">
        <f t="shared" si="6"/>
        <v>1</v>
      </c>
      <c r="S4">
        <f t="shared" si="6"/>
        <v>1</v>
      </c>
      <c r="T4">
        <f t="shared" si="6"/>
        <v>1</v>
      </c>
      <c r="U4">
        <f t="shared" si="6"/>
        <v>1</v>
      </c>
      <c r="V4">
        <f t="shared" si="6"/>
        <v>1</v>
      </c>
      <c r="W4">
        <f t="shared" si="6"/>
        <v>1</v>
      </c>
      <c r="X4">
        <f t="shared" si="6"/>
        <v>1</v>
      </c>
      <c r="Y4">
        <f t="shared" si="6"/>
        <v>1</v>
      </c>
      <c r="Z4">
        <f t="shared" si="6"/>
        <v>1</v>
      </c>
      <c r="AA4">
        <f t="shared" si="6"/>
        <v>1</v>
      </c>
      <c r="AB4">
        <f t="shared" si="6"/>
        <v>1</v>
      </c>
      <c r="AC4">
        <f t="shared" si="6"/>
        <v>1</v>
      </c>
      <c r="AD4">
        <f t="shared" si="6"/>
      </c>
      <c r="AE4">
        <f t="shared" si="6"/>
      </c>
      <c r="AF4">
        <f t="shared" si="6"/>
      </c>
      <c r="AG4">
        <f t="shared" si="6"/>
      </c>
      <c r="AH4">
        <f t="shared" si="6"/>
      </c>
      <c r="AI4">
        <f t="shared" si="6"/>
      </c>
      <c r="AJ4">
        <f t="shared" si="6"/>
      </c>
      <c r="AK4">
        <f t="shared" si="6"/>
      </c>
      <c r="AL4">
        <f aca="true" t="shared" si="15" ref="AL4:AL43">IF(AVERAGE(Q4:AK4)&lt;&gt;$Q4,1,0)</f>
        <v>0</v>
      </c>
    </row>
    <row r="5" spans="1:38" ht="16.5">
      <c r="A5" s="52">
        <v>0.2965277777777778</v>
      </c>
      <c r="B5" s="15" t="s">
        <v>121</v>
      </c>
      <c r="C5" s="1" t="str">
        <f t="shared" si="7"/>
        <v>11106</v>
      </c>
      <c r="D5" t="str">
        <f t="shared" si="2"/>
        <v>1</v>
      </c>
      <c r="E5" t="str">
        <f t="shared" si="3"/>
        <v>1106</v>
      </c>
      <c r="F5" s="2">
        <f t="shared" si="4"/>
        <v>0.2965277777777778</v>
      </c>
      <c r="G5" s="30">
        <f t="shared" si="8"/>
        <v>0</v>
      </c>
      <c r="H5">
        <f t="shared" si="9"/>
      </c>
      <c r="I5">
        <f t="shared" si="10"/>
      </c>
      <c r="J5">
        <f>IF($E5="","",IF(COUNTIF(Team!$A$2:$A$1000,$E5)=0,1,""))</f>
      </c>
      <c r="K5">
        <f>IF($E5="","",IF(LEN($B5)&lt;&gt;9,1,""))</f>
      </c>
      <c r="L5" s="30">
        <f t="shared" si="11"/>
        <v>0</v>
      </c>
      <c r="M5">
        <f t="shared" si="12"/>
        <v>2</v>
      </c>
      <c r="N5" s="49" t="str">
        <f ca="1" t="shared" si="13"/>
        <v>012031815</v>
      </c>
      <c r="O5">
        <f t="shared" si="14"/>
        <v>3</v>
      </c>
      <c r="P5" s="15" t="s">
        <v>155</v>
      </c>
      <c r="Q5">
        <f t="shared" si="5"/>
        <v>2</v>
      </c>
      <c r="R5">
        <f t="shared" si="6"/>
        <v>2</v>
      </c>
      <c r="S5">
        <f t="shared" si="6"/>
        <v>2</v>
      </c>
      <c r="T5">
        <f t="shared" si="6"/>
        <v>2</v>
      </c>
      <c r="U5">
        <f t="shared" si="6"/>
      </c>
      <c r="V5">
        <f t="shared" si="6"/>
      </c>
      <c r="W5">
        <f t="shared" si="6"/>
      </c>
      <c r="X5">
        <f t="shared" si="6"/>
      </c>
      <c r="Y5">
        <f t="shared" si="6"/>
      </c>
      <c r="Z5">
        <f t="shared" si="6"/>
      </c>
      <c r="AA5">
        <f t="shared" si="6"/>
      </c>
      <c r="AB5">
        <f t="shared" si="6"/>
      </c>
      <c r="AC5">
        <f t="shared" si="6"/>
      </c>
      <c r="AD5">
        <f t="shared" si="6"/>
      </c>
      <c r="AE5">
        <f t="shared" si="6"/>
      </c>
      <c r="AF5">
        <f t="shared" si="6"/>
      </c>
      <c r="AG5">
        <f t="shared" si="6"/>
      </c>
      <c r="AH5">
        <f t="shared" si="6"/>
      </c>
      <c r="AI5">
        <f t="shared" si="6"/>
      </c>
      <c r="AJ5">
        <f t="shared" si="6"/>
      </c>
      <c r="AK5">
        <f t="shared" si="6"/>
      </c>
      <c r="AL5">
        <f t="shared" si="15"/>
        <v>0</v>
      </c>
    </row>
    <row r="6" spans="1:38" ht="16.5">
      <c r="A6" s="52">
        <v>0.29930555555555555</v>
      </c>
      <c r="B6" s="15" t="s">
        <v>122</v>
      </c>
      <c r="C6" s="1" t="str">
        <f t="shared" si="7"/>
        <v>11207</v>
      </c>
      <c r="D6" t="str">
        <f t="shared" si="2"/>
        <v>1</v>
      </c>
      <c r="E6" t="str">
        <f t="shared" si="3"/>
        <v>1207</v>
      </c>
      <c r="F6" s="2">
        <f t="shared" si="4"/>
        <v>0.2986111111111111</v>
      </c>
      <c r="G6" s="30">
        <f t="shared" si="8"/>
        <v>0</v>
      </c>
      <c r="H6">
        <f t="shared" si="9"/>
      </c>
      <c r="I6">
        <f t="shared" si="10"/>
      </c>
      <c r="J6">
        <f>IF($E6="","",IF(COUNTIF(Team!$A$2:$A$1000,$E6)=0,1,""))</f>
      </c>
      <c r="K6">
        <f>IF($E6="","",IF(LEN($B6)&lt;&gt;9,1,""))</f>
      </c>
      <c r="L6" s="30">
        <f t="shared" si="11"/>
        <v>0</v>
      </c>
      <c r="M6">
        <f t="shared" si="12"/>
        <v>3</v>
      </c>
      <c r="N6" s="49" t="str">
        <f ca="1" t="shared" si="13"/>
        <v>0</v>
      </c>
      <c r="O6">
        <f t="shared" si="14"/>
        <v>4</v>
      </c>
      <c r="P6" s="15" t="s">
        <v>160</v>
      </c>
      <c r="Q6">
        <f t="shared" si="5"/>
        <v>2</v>
      </c>
      <c r="R6">
        <f t="shared" si="6"/>
        <v>2</v>
      </c>
      <c r="S6">
        <f t="shared" si="6"/>
        <v>2</v>
      </c>
      <c r="T6">
        <f t="shared" si="6"/>
        <v>2</v>
      </c>
      <c r="U6">
        <f t="shared" si="6"/>
      </c>
      <c r="V6">
        <f t="shared" si="6"/>
      </c>
      <c r="W6">
        <f t="shared" si="6"/>
      </c>
      <c r="X6">
        <f t="shared" si="6"/>
      </c>
      <c r="Y6">
        <f t="shared" si="6"/>
      </c>
      <c r="Z6">
        <f t="shared" si="6"/>
      </c>
      <c r="AA6">
        <f t="shared" si="6"/>
      </c>
      <c r="AB6">
        <f t="shared" si="6"/>
      </c>
      <c r="AC6">
        <f t="shared" si="6"/>
      </c>
      <c r="AD6">
        <f t="shared" si="6"/>
      </c>
      <c r="AE6">
        <f t="shared" si="6"/>
      </c>
      <c r="AF6">
        <f t="shared" si="6"/>
      </c>
      <c r="AG6">
        <f t="shared" si="6"/>
      </c>
      <c r="AH6">
        <f t="shared" si="6"/>
      </c>
      <c r="AI6">
        <f t="shared" si="6"/>
      </c>
      <c r="AJ6">
        <f t="shared" si="6"/>
      </c>
      <c r="AK6">
        <f t="shared" si="6"/>
      </c>
      <c r="AL6">
        <f t="shared" si="15"/>
        <v>0</v>
      </c>
    </row>
    <row r="7" spans="1:38" ht="16.5">
      <c r="A7" s="52">
        <v>0.29930555555555555</v>
      </c>
      <c r="B7" s="15" t="s">
        <v>123</v>
      </c>
      <c r="C7" s="1" t="str">
        <f t="shared" si="7"/>
        <v>12305</v>
      </c>
      <c r="D7" t="str">
        <f t="shared" si="2"/>
        <v>1</v>
      </c>
      <c r="E7" t="str">
        <f t="shared" si="3"/>
        <v>2305</v>
      </c>
      <c r="F7" s="2">
        <f t="shared" si="4"/>
        <v>0.2986111111111111</v>
      </c>
      <c r="G7" s="30">
        <f t="shared" si="8"/>
        <v>0</v>
      </c>
      <c r="H7">
        <f t="shared" si="9"/>
      </c>
      <c r="I7">
        <f t="shared" si="10"/>
      </c>
      <c r="J7">
        <f>IF($E7="","",IF(COUNTIF(Team!$A$2:$A$1000,$E7)=0,1,""))</f>
      </c>
      <c r="K7">
        <f aca="true" t="shared" si="16" ref="K7:K49">IF($E7="","",IF(LEN($B7)&lt;&gt;9,1,""))</f>
      </c>
      <c r="L7" s="30">
        <f t="shared" si="11"/>
        <v>0</v>
      </c>
      <c r="M7">
        <f t="shared" si="12"/>
        <v>4</v>
      </c>
      <c r="N7" s="49">
        <f ca="1" t="shared" si="13"/>
      </c>
      <c r="O7">
        <f t="shared" si="14"/>
        <v>5</v>
      </c>
      <c r="P7" s="15" t="s">
        <v>165</v>
      </c>
      <c r="Q7">
        <f t="shared" si="5"/>
        <v>2</v>
      </c>
      <c r="R7">
        <f t="shared" si="6"/>
        <v>2</v>
      </c>
      <c r="S7">
        <f t="shared" si="6"/>
        <v>2</v>
      </c>
      <c r="T7">
        <f t="shared" si="6"/>
        <v>2</v>
      </c>
      <c r="U7">
        <f t="shared" si="6"/>
        <v>2</v>
      </c>
      <c r="V7">
        <f t="shared" si="6"/>
        <v>2</v>
      </c>
      <c r="W7">
        <f t="shared" si="6"/>
        <v>2</v>
      </c>
      <c r="X7">
        <f t="shared" si="6"/>
        <v>2</v>
      </c>
      <c r="Y7">
        <f t="shared" si="6"/>
        <v>2</v>
      </c>
      <c r="Z7">
        <f t="shared" si="6"/>
        <v>2</v>
      </c>
      <c r="AA7">
        <f t="shared" si="6"/>
        <v>2</v>
      </c>
      <c r="AB7">
        <f t="shared" si="6"/>
      </c>
      <c r="AC7">
        <f t="shared" si="6"/>
      </c>
      <c r="AD7">
        <f t="shared" si="6"/>
      </c>
      <c r="AE7">
        <f t="shared" si="6"/>
      </c>
      <c r="AF7">
        <f t="shared" si="6"/>
      </c>
      <c r="AG7">
        <f t="shared" si="6"/>
      </c>
      <c r="AH7">
        <f t="shared" si="6"/>
      </c>
      <c r="AI7">
        <f t="shared" si="6"/>
      </c>
      <c r="AJ7">
        <f t="shared" si="6"/>
      </c>
      <c r="AK7">
        <f t="shared" si="6"/>
      </c>
      <c r="AL7">
        <f t="shared" si="15"/>
        <v>0</v>
      </c>
    </row>
    <row r="8" spans="1:38" ht="16.5">
      <c r="A8" s="52">
        <v>0.30069444444444443</v>
      </c>
      <c r="B8" s="15" t="s">
        <v>124</v>
      </c>
      <c r="C8" s="1" t="str">
        <f t="shared" si="7"/>
        <v>12306</v>
      </c>
      <c r="D8" t="str">
        <f t="shared" si="2"/>
        <v>1</v>
      </c>
      <c r="E8" t="str">
        <f t="shared" si="3"/>
        <v>2306</v>
      </c>
      <c r="F8" s="2">
        <f t="shared" si="4"/>
        <v>0.29930555555555555</v>
      </c>
      <c r="G8" s="30">
        <f t="shared" si="8"/>
        <v>0</v>
      </c>
      <c r="H8">
        <f t="shared" si="9"/>
      </c>
      <c r="I8">
        <f t="shared" si="10"/>
      </c>
      <c r="J8">
        <f>IF($E8="","",IF(COUNTIF(Team!$A$2:$A$1000,$E8)=0,1,""))</f>
      </c>
      <c r="K8">
        <f t="shared" si="16"/>
      </c>
      <c r="L8" s="30">
        <f t="shared" si="11"/>
        <v>0</v>
      </c>
      <c r="M8">
        <f t="shared" si="12"/>
        <v>5</v>
      </c>
      <c r="N8" s="49">
        <f ca="1" t="shared" si="13"/>
      </c>
      <c r="O8">
        <f t="shared" si="14"/>
        <v>6</v>
      </c>
      <c r="P8" s="15" t="s">
        <v>174</v>
      </c>
      <c r="Q8">
        <f t="shared" si="5"/>
        <v>2</v>
      </c>
      <c r="R8">
        <f t="shared" si="6"/>
        <v>1</v>
      </c>
      <c r="S8">
        <f t="shared" si="6"/>
        <v>2</v>
      </c>
      <c r="T8">
        <f t="shared" si="6"/>
        <v>2</v>
      </c>
      <c r="U8">
        <f t="shared" si="6"/>
        <v>2</v>
      </c>
      <c r="V8">
        <f t="shared" si="6"/>
        <v>1</v>
      </c>
      <c r="W8">
        <f t="shared" si="6"/>
        <v>3</v>
      </c>
      <c r="X8">
        <f t="shared" si="6"/>
        <v>3</v>
      </c>
      <c r="Y8">
        <f t="shared" si="6"/>
      </c>
      <c r="Z8">
        <f t="shared" si="6"/>
      </c>
      <c r="AA8">
        <f t="shared" si="6"/>
      </c>
      <c r="AB8">
        <f t="shared" si="6"/>
      </c>
      <c r="AC8">
        <f t="shared" si="6"/>
      </c>
      <c r="AD8">
        <f t="shared" si="6"/>
      </c>
      <c r="AE8">
        <f t="shared" si="6"/>
      </c>
      <c r="AF8">
        <f t="shared" si="6"/>
      </c>
      <c r="AG8">
        <f t="shared" si="6"/>
      </c>
      <c r="AH8">
        <f t="shared" si="6"/>
      </c>
      <c r="AI8">
        <f t="shared" si="6"/>
      </c>
      <c r="AJ8">
        <f t="shared" si="6"/>
      </c>
      <c r="AK8">
        <f t="shared" si="6"/>
      </c>
      <c r="AL8">
        <f t="shared" si="15"/>
        <v>0</v>
      </c>
    </row>
    <row r="9" spans="1:38" ht="16.5">
      <c r="A9" s="52">
        <v>0.30069444444444443</v>
      </c>
      <c r="B9" s="15" t="s">
        <v>125</v>
      </c>
      <c r="C9" s="1" t="str">
        <f t="shared" si="7"/>
        <v>11216</v>
      </c>
      <c r="D9" t="str">
        <f t="shared" si="2"/>
        <v>1</v>
      </c>
      <c r="E9" t="str">
        <f t="shared" si="3"/>
        <v>1216</v>
      </c>
      <c r="F9" s="2">
        <f t="shared" si="4"/>
        <v>0.29930555555555555</v>
      </c>
      <c r="G9" s="30">
        <f t="shared" si="8"/>
        <v>0</v>
      </c>
      <c r="H9">
        <f t="shared" si="9"/>
      </c>
      <c r="I9">
        <f t="shared" si="10"/>
      </c>
      <c r="J9">
        <f>IF($E9="","",IF(COUNTIF(Team!$A$2:$A$1000,$E9)=0,1,""))</f>
      </c>
      <c r="K9">
        <f t="shared" si="16"/>
      </c>
      <c r="L9" s="30">
        <f t="shared" si="11"/>
        <v>0</v>
      </c>
      <c r="M9">
        <f t="shared" si="12"/>
        <v>6</v>
      </c>
      <c r="N9" s="49">
        <f ca="1" t="shared" si="13"/>
      </c>
      <c r="O9">
        <f t="shared" si="14"/>
        <v>7</v>
      </c>
      <c r="P9" s="15" t="s">
        <v>175</v>
      </c>
      <c r="Q9">
        <f t="shared" si="5"/>
        <v>4</v>
      </c>
      <c r="R9">
        <f t="shared" si="6"/>
        <v>4</v>
      </c>
      <c r="S9">
        <f t="shared" si="6"/>
      </c>
      <c r="T9">
        <f t="shared" si="6"/>
      </c>
      <c r="U9">
        <f t="shared" si="6"/>
      </c>
      <c r="V9">
        <f t="shared" si="6"/>
      </c>
      <c r="W9">
        <f t="shared" si="6"/>
      </c>
      <c r="X9">
        <f t="shared" si="6"/>
      </c>
      <c r="Y9">
        <f t="shared" si="6"/>
      </c>
      <c r="Z9">
        <f t="shared" si="6"/>
      </c>
      <c r="AA9">
        <f t="shared" si="6"/>
      </c>
      <c r="AB9">
        <f t="shared" si="6"/>
      </c>
      <c r="AC9">
        <f t="shared" si="6"/>
      </c>
      <c r="AD9">
        <f t="shared" si="6"/>
      </c>
      <c r="AE9">
        <f t="shared" si="6"/>
      </c>
      <c r="AF9">
        <f t="shared" si="6"/>
      </c>
      <c r="AG9">
        <f t="shared" si="6"/>
      </c>
      <c r="AH9">
        <f t="shared" si="6"/>
      </c>
      <c r="AI9">
        <f t="shared" si="6"/>
      </c>
      <c r="AJ9">
        <f t="shared" si="6"/>
      </c>
      <c r="AK9">
        <f t="shared" si="6"/>
      </c>
      <c r="AL9">
        <f t="shared" si="15"/>
        <v>0</v>
      </c>
    </row>
    <row r="10" spans="1:38" ht="16.5">
      <c r="A10" s="52">
        <v>0.30069444444444443</v>
      </c>
      <c r="B10" s="15" t="s">
        <v>126</v>
      </c>
      <c r="C10" s="1" t="str">
        <f t="shared" si="7"/>
        <v>12302</v>
      </c>
      <c r="D10" t="str">
        <f t="shared" si="2"/>
        <v>1</v>
      </c>
      <c r="E10" t="str">
        <f t="shared" si="3"/>
        <v>2302</v>
      </c>
      <c r="F10" s="2">
        <f t="shared" si="4"/>
        <v>0.3</v>
      </c>
      <c r="G10" s="30">
        <f t="shared" si="8"/>
        <v>0</v>
      </c>
      <c r="H10">
        <f t="shared" si="9"/>
      </c>
      <c r="I10">
        <f t="shared" si="10"/>
      </c>
      <c r="J10">
        <f>IF($E10="","",IF(COUNTIF(Team!$A$2:$A$1000,$E10)=0,1,""))</f>
      </c>
      <c r="K10">
        <f t="shared" si="16"/>
      </c>
      <c r="L10" s="30">
        <f t="shared" si="11"/>
        <v>0</v>
      </c>
      <c r="M10">
        <f t="shared" si="12"/>
        <v>7</v>
      </c>
      <c r="N10" s="49">
        <f ca="1" t="shared" si="13"/>
      </c>
      <c r="O10">
        <f t="shared" si="14"/>
        <v>8</v>
      </c>
      <c r="P10" s="15" t="s">
        <v>196</v>
      </c>
      <c r="Q10">
        <f t="shared" si="5"/>
        <v>4</v>
      </c>
      <c r="R10">
        <f t="shared" si="6"/>
        <v>4</v>
      </c>
      <c r="S10">
        <f t="shared" si="6"/>
      </c>
      <c r="T10">
        <f t="shared" si="6"/>
      </c>
      <c r="U10">
        <f t="shared" si="6"/>
      </c>
      <c r="V10">
        <f t="shared" si="6"/>
      </c>
      <c r="W10">
        <f t="shared" si="6"/>
      </c>
      <c r="X10">
        <f t="shared" si="6"/>
      </c>
      <c r="Y10">
        <f t="shared" si="6"/>
      </c>
      <c r="Z10">
        <f t="shared" si="6"/>
      </c>
      <c r="AA10">
        <f t="shared" si="6"/>
      </c>
      <c r="AB10">
        <f t="shared" si="6"/>
      </c>
      <c r="AC10">
        <f t="shared" si="6"/>
      </c>
      <c r="AD10">
        <f t="shared" si="6"/>
      </c>
      <c r="AE10">
        <f t="shared" si="6"/>
      </c>
      <c r="AF10">
        <f t="shared" si="6"/>
      </c>
      <c r="AG10">
        <f t="shared" si="6"/>
      </c>
      <c r="AH10">
        <f t="shared" si="6"/>
      </c>
      <c r="AI10">
        <f t="shared" si="6"/>
      </c>
      <c r="AJ10">
        <f t="shared" si="6"/>
      </c>
      <c r="AK10">
        <f t="shared" si="6"/>
      </c>
      <c r="AL10">
        <f t="shared" si="15"/>
        <v>0</v>
      </c>
    </row>
    <row r="11" spans="1:38" ht="16.5">
      <c r="A11" s="52">
        <v>0.3013888888888889</v>
      </c>
      <c r="B11" s="15" t="s">
        <v>127</v>
      </c>
      <c r="C11" s="1" t="str">
        <f t="shared" si="7"/>
        <v>11104</v>
      </c>
      <c r="D11" t="str">
        <f t="shared" si="2"/>
        <v>1</v>
      </c>
      <c r="E11" t="str">
        <f t="shared" si="3"/>
        <v>1104</v>
      </c>
      <c r="F11" s="2">
        <f t="shared" si="4"/>
        <v>0.30069444444444443</v>
      </c>
      <c r="G11" s="30">
        <f t="shared" si="8"/>
        <v>0</v>
      </c>
      <c r="H11">
        <f t="shared" si="9"/>
      </c>
      <c r="I11">
        <f t="shared" si="10"/>
      </c>
      <c r="J11">
        <f>IF($E11="","",IF(COUNTIF(Team!$A$2:$A$1000,$E11)=0,1,""))</f>
      </c>
      <c r="K11">
        <f t="shared" si="16"/>
      </c>
      <c r="L11" s="30">
        <f t="shared" si="11"/>
        <v>0</v>
      </c>
      <c r="M11">
        <f t="shared" si="12"/>
        <v>8</v>
      </c>
      <c r="N11" s="49">
        <f ca="1" t="shared" si="13"/>
      </c>
      <c r="O11">
        <f t="shared" si="14"/>
        <v>9</v>
      </c>
      <c r="P11" s="15" t="s">
        <v>199</v>
      </c>
      <c r="Q11">
        <f t="shared" si="5"/>
        <v>4</v>
      </c>
      <c r="R11">
        <f t="shared" si="6"/>
        <v>4</v>
      </c>
      <c r="S11">
        <f t="shared" si="6"/>
      </c>
      <c r="T11">
        <f t="shared" si="6"/>
      </c>
      <c r="U11">
        <f t="shared" si="6"/>
      </c>
      <c r="V11">
        <f t="shared" si="6"/>
      </c>
      <c r="W11">
        <f t="shared" si="6"/>
      </c>
      <c r="X11">
        <f t="shared" si="6"/>
      </c>
      <c r="Y11">
        <f t="shared" si="6"/>
      </c>
      <c r="Z11">
        <f t="shared" si="6"/>
      </c>
      <c r="AA11">
        <f t="shared" si="6"/>
      </c>
      <c r="AB11">
        <f t="shared" si="6"/>
      </c>
      <c r="AC11">
        <f t="shared" si="6"/>
      </c>
      <c r="AD11">
        <f t="shared" si="6"/>
      </c>
      <c r="AE11">
        <f t="shared" si="6"/>
      </c>
      <c r="AF11">
        <f t="shared" si="6"/>
      </c>
      <c r="AG11">
        <f t="shared" si="6"/>
      </c>
      <c r="AH11">
        <f t="shared" si="6"/>
      </c>
      <c r="AI11">
        <f t="shared" si="6"/>
      </c>
      <c r="AJ11">
        <f t="shared" si="6"/>
      </c>
      <c r="AK11">
        <f t="shared" si="6"/>
      </c>
      <c r="AL11">
        <f t="shared" si="15"/>
        <v>0</v>
      </c>
    </row>
    <row r="12" spans="1:38" ht="16.5">
      <c r="A12" s="52">
        <v>0.30416666666666664</v>
      </c>
      <c r="B12" s="15" t="s">
        <v>128</v>
      </c>
      <c r="C12" s="1" t="str">
        <f t="shared" si="7"/>
        <v>11217</v>
      </c>
      <c r="D12" t="str">
        <f t="shared" si="2"/>
        <v>1</v>
      </c>
      <c r="E12" t="str">
        <f t="shared" si="3"/>
        <v>1217</v>
      </c>
      <c r="F12" s="2">
        <f t="shared" si="4"/>
        <v>0.3034722222222222</v>
      </c>
      <c r="G12" s="30">
        <f t="shared" si="8"/>
        <v>0</v>
      </c>
      <c r="H12">
        <f t="shared" si="9"/>
      </c>
      <c r="I12">
        <f t="shared" si="10"/>
      </c>
      <c r="J12">
        <f>IF($E12="","",IF(COUNTIF(Team!$A$2:$A$1000,$E12)=0,1,""))</f>
      </c>
      <c r="K12">
        <f t="shared" si="16"/>
      </c>
      <c r="L12" s="30">
        <f t="shared" si="11"/>
        <v>0</v>
      </c>
      <c r="M12">
        <f t="shared" si="12"/>
        <v>9</v>
      </c>
      <c r="N12" s="49">
        <f ca="1" t="shared" si="13"/>
      </c>
      <c r="O12">
        <f t="shared" si="14"/>
        <v>10</v>
      </c>
      <c r="Q12">
        <f t="shared" si="5"/>
      </c>
      <c r="R12">
        <f t="shared" si="6"/>
      </c>
      <c r="S12">
        <f t="shared" si="6"/>
      </c>
      <c r="T12">
        <f t="shared" si="6"/>
      </c>
      <c r="U12">
        <f t="shared" si="6"/>
      </c>
      <c r="V12">
        <f t="shared" si="6"/>
      </c>
      <c r="W12">
        <f t="shared" si="6"/>
      </c>
      <c r="X12">
        <f t="shared" si="6"/>
      </c>
      <c r="Y12">
        <f t="shared" si="6"/>
      </c>
      <c r="Z12">
        <f t="shared" si="6"/>
      </c>
      <c r="AA12">
        <f t="shared" si="6"/>
      </c>
      <c r="AB12">
        <f t="shared" si="6"/>
      </c>
      <c r="AC12">
        <f t="shared" si="6"/>
      </c>
      <c r="AD12">
        <f t="shared" si="6"/>
      </c>
      <c r="AE12">
        <f t="shared" si="6"/>
      </c>
      <c r="AF12">
        <f t="shared" si="6"/>
      </c>
      <c r="AG12">
        <f t="shared" si="6"/>
      </c>
      <c r="AH12">
        <f t="shared" si="6"/>
      </c>
      <c r="AI12">
        <f t="shared" si="6"/>
      </c>
      <c r="AJ12">
        <f t="shared" si="6"/>
      </c>
      <c r="AK12">
        <f t="shared" si="6"/>
      </c>
      <c r="AL12" t="e">
        <f t="shared" si="15"/>
        <v>#DIV/0!</v>
      </c>
    </row>
    <row r="13" spans="1:38" ht="16.5">
      <c r="A13" s="52">
        <v>0.32083333333333336</v>
      </c>
      <c r="B13" s="15" t="s">
        <v>130</v>
      </c>
      <c r="C13" s="1" t="str">
        <f t="shared" si="7"/>
        <v>11206</v>
      </c>
      <c r="D13" t="str">
        <f t="shared" si="2"/>
        <v>1</v>
      </c>
      <c r="E13" t="str">
        <f t="shared" si="3"/>
        <v>1206</v>
      </c>
      <c r="F13" s="2">
        <f t="shared" si="4"/>
        <v>0.3034722222222222</v>
      </c>
      <c r="G13" s="30">
        <f t="shared" si="8"/>
        <v>0</v>
      </c>
      <c r="H13">
        <f t="shared" si="9"/>
      </c>
      <c r="I13">
        <f t="shared" si="10"/>
      </c>
      <c r="J13">
        <f>IF($E13="","",IF(COUNTIF(Team!$A$2:$A$1000,$E13)=0,1,""))</f>
      </c>
      <c r="K13">
        <f t="shared" si="16"/>
      </c>
      <c r="L13" s="30">
        <f t="shared" si="11"/>
        <v>0</v>
      </c>
      <c r="M13">
        <f t="shared" si="12"/>
        <v>10</v>
      </c>
      <c r="N13" s="49">
        <f ca="1" t="shared" si="13"/>
      </c>
      <c r="O13">
        <f t="shared" si="14"/>
        <v>11</v>
      </c>
      <c r="P13" s="15" t="s">
        <v>206</v>
      </c>
      <c r="Q13">
        <f t="shared" si="5"/>
        <v>4</v>
      </c>
      <c r="R13">
        <f t="shared" si="6"/>
        <v>4</v>
      </c>
      <c r="S13">
        <f t="shared" si="6"/>
        <v>4</v>
      </c>
      <c r="T13">
        <f t="shared" si="6"/>
        <v>4</v>
      </c>
      <c r="U13">
        <f t="shared" si="6"/>
      </c>
      <c r="V13">
        <f t="shared" si="6"/>
      </c>
      <c r="W13">
        <f t="shared" si="6"/>
      </c>
      <c r="X13">
        <f t="shared" si="6"/>
      </c>
      <c r="Y13">
        <f t="shared" si="6"/>
      </c>
      <c r="Z13">
        <f t="shared" si="6"/>
      </c>
      <c r="AA13">
        <f t="shared" si="6"/>
      </c>
      <c r="AB13">
        <f t="shared" si="6"/>
      </c>
      <c r="AC13">
        <f t="shared" si="6"/>
      </c>
      <c r="AD13">
        <f t="shared" si="6"/>
      </c>
      <c r="AE13">
        <f t="shared" si="6"/>
      </c>
      <c r="AF13">
        <f t="shared" si="6"/>
      </c>
      <c r="AG13">
        <f t="shared" si="6"/>
      </c>
      <c r="AH13">
        <f t="shared" si="6"/>
      </c>
      <c r="AI13">
        <f t="shared" si="6"/>
      </c>
      <c r="AJ13">
        <f t="shared" si="6"/>
      </c>
      <c r="AK13">
        <f t="shared" si="6"/>
      </c>
      <c r="AL13">
        <f t="shared" si="15"/>
        <v>0</v>
      </c>
    </row>
    <row r="14" spans="3:38" ht="16.5">
      <c r="C14" s="1">
        <f t="shared" si="7"/>
      </c>
      <c r="D14">
        <f t="shared" si="2"/>
      </c>
      <c r="E14">
        <f t="shared" si="3"/>
      </c>
      <c r="F14" s="2">
        <f t="shared" si="4"/>
      </c>
      <c r="G14" s="30">
        <f t="shared" si="8"/>
      </c>
      <c r="H14" t="e">
        <f t="shared" si="9"/>
        <v>#VALUE!</v>
      </c>
      <c r="I14">
        <f t="shared" si="10"/>
      </c>
      <c r="J14">
        <f>IF($E14="","",IF(COUNTIF(Team!$A$2:$A$1000,$E14)=0,1,""))</f>
      </c>
      <c r="K14">
        <f t="shared" si="16"/>
      </c>
      <c r="L14" s="30" t="e">
        <f t="shared" si="11"/>
        <v>#VALUE!</v>
      </c>
      <c r="M14">
        <f t="shared" si="12"/>
        <v>11</v>
      </c>
      <c r="N14" s="49">
        <f ca="1" t="shared" si="13"/>
      </c>
      <c r="O14">
        <f t="shared" si="14"/>
        <v>12</v>
      </c>
      <c r="P14" s="15" t="s">
        <v>211</v>
      </c>
      <c r="Q14">
        <f t="shared" si="5"/>
        <v>4</v>
      </c>
      <c r="R14">
        <f t="shared" si="6"/>
        <v>4</v>
      </c>
      <c r="S14">
        <f t="shared" si="6"/>
        <v>4</v>
      </c>
      <c r="T14">
        <f t="shared" si="6"/>
      </c>
      <c r="U14">
        <f t="shared" si="6"/>
      </c>
      <c r="V14">
        <f t="shared" si="6"/>
      </c>
      <c r="W14">
        <f t="shared" si="6"/>
      </c>
      <c r="X14">
        <f t="shared" si="6"/>
      </c>
      <c r="Y14">
        <f t="shared" si="6"/>
      </c>
      <c r="Z14">
        <f t="shared" si="6"/>
      </c>
      <c r="AA14">
        <f t="shared" si="6"/>
      </c>
      <c r="AB14">
        <f t="shared" si="6"/>
      </c>
      <c r="AC14">
        <f t="shared" si="6"/>
      </c>
      <c r="AD14">
        <f t="shared" si="6"/>
      </c>
      <c r="AE14">
        <f t="shared" si="6"/>
      </c>
      <c r="AF14">
        <f t="shared" si="6"/>
      </c>
      <c r="AG14">
        <f t="shared" si="6"/>
      </c>
      <c r="AH14">
        <f t="shared" si="6"/>
      </c>
      <c r="AI14">
        <f t="shared" si="6"/>
      </c>
      <c r="AJ14">
        <f t="shared" si="6"/>
      </c>
      <c r="AK14">
        <f t="shared" si="6"/>
      </c>
      <c r="AL14">
        <f t="shared" si="15"/>
        <v>0</v>
      </c>
    </row>
    <row r="15" spans="1:38" ht="16.5">
      <c r="A15" s="52">
        <v>0.32083333333333336</v>
      </c>
      <c r="B15" s="15" t="s">
        <v>139</v>
      </c>
      <c r="C15" s="1" t="str">
        <f t="shared" si="7"/>
        <v>11201</v>
      </c>
      <c r="D15" t="str">
        <f t="shared" si="2"/>
        <v>1</v>
      </c>
      <c r="E15" t="str">
        <f t="shared" si="3"/>
        <v>1201</v>
      </c>
      <c r="F15" s="2">
        <f t="shared" si="4"/>
        <v>0.3048611111111111</v>
      </c>
      <c r="G15" s="30">
        <f t="shared" si="8"/>
        <v>0</v>
      </c>
      <c r="H15">
        <f t="shared" si="9"/>
      </c>
      <c r="I15">
        <f t="shared" si="10"/>
      </c>
      <c r="J15">
        <f>IF($E15="","",IF(COUNTIF(Team!$A$2:$A$1000,$E15)=0,1,""))</f>
      </c>
      <c r="K15">
        <f t="shared" si="16"/>
      </c>
      <c r="L15" s="30">
        <f t="shared" si="11"/>
        <v>0</v>
      </c>
      <c r="M15">
        <f t="shared" si="12"/>
        <v>12</v>
      </c>
      <c r="N15" s="49">
        <f ca="1" t="shared" si="13"/>
      </c>
      <c r="O15">
        <f t="shared" si="14"/>
        <v>13</v>
      </c>
      <c r="P15" s="15" t="s">
        <v>224</v>
      </c>
      <c r="Q15">
        <f t="shared" si="5"/>
        <v>4</v>
      </c>
      <c r="R15">
        <f t="shared" si="6"/>
        <v>4</v>
      </c>
      <c r="S15">
        <f t="shared" si="6"/>
        <v>4</v>
      </c>
      <c r="T15">
        <f t="shared" si="6"/>
        <v>4</v>
      </c>
      <c r="U15">
        <f t="shared" si="6"/>
      </c>
      <c r="V15">
        <f t="shared" si="6"/>
      </c>
      <c r="W15">
        <f t="shared" si="6"/>
      </c>
      <c r="X15">
        <f t="shared" si="6"/>
      </c>
      <c r="Y15">
        <f t="shared" si="6"/>
      </c>
      <c r="Z15">
        <f t="shared" si="6"/>
      </c>
      <c r="AA15">
        <f t="shared" si="6"/>
      </c>
      <c r="AB15">
        <f t="shared" si="6"/>
      </c>
      <c r="AC15">
        <f t="shared" si="6"/>
      </c>
      <c r="AD15">
        <f t="shared" si="6"/>
      </c>
      <c r="AE15">
        <f t="shared" si="6"/>
      </c>
      <c r="AF15">
        <f t="shared" si="6"/>
      </c>
      <c r="AG15">
        <f aca="true" t="shared" si="17" ref="AG15:AK43">IF(ISERROR(VALUE(MID($P15,AG$2,1))),"",VALUE(MID($P15,AG$2,1)))</f>
      </c>
      <c r="AH15">
        <f t="shared" si="17"/>
      </c>
      <c r="AI15">
        <f t="shared" si="17"/>
      </c>
      <c r="AJ15">
        <f t="shared" si="17"/>
      </c>
      <c r="AK15">
        <f t="shared" si="17"/>
      </c>
      <c r="AL15">
        <f t="shared" si="15"/>
        <v>0</v>
      </c>
    </row>
    <row r="16" spans="1:38" ht="16.5">
      <c r="A16" s="52">
        <v>0.32083333333333336</v>
      </c>
      <c r="B16" s="15" t="s">
        <v>131</v>
      </c>
      <c r="C16" s="1" t="str">
        <f t="shared" si="7"/>
        <v>11215</v>
      </c>
      <c r="D16" t="str">
        <f t="shared" si="2"/>
        <v>1</v>
      </c>
      <c r="E16" t="str">
        <f t="shared" si="3"/>
        <v>1215</v>
      </c>
      <c r="F16" s="2">
        <f t="shared" si="4"/>
        <v>0.3055555555555555</v>
      </c>
      <c r="G16" s="30">
        <f t="shared" si="8"/>
        <v>0</v>
      </c>
      <c r="H16">
        <f t="shared" si="9"/>
      </c>
      <c r="I16">
        <f t="shared" si="10"/>
      </c>
      <c r="J16">
        <f>IF($E16="","",IF(COUNTIF(Team!$A$2:$A$1000,$E16)=0,1,""))</f>
      </c>
      <c r="K16">
        <f t="shared" si="16"/>
      </c>
      <c r="L16" s="30">
        <f t="shared" si="11"/>
        <v>0</v>
      </c>
      <c r="M16">
        <f t="shared" si="12"/>
        <v>13</v>
      </c>
      <c r="N16" s="49">
        <f ca="1" t="shared" si="13"/>
      </c>
      <c r="O16">
        <f t="shared" si="14"/>
        <v>14</v>
      </c>
      <c r="P16" s="15" t="s">
        <v>230</v>
      </c>
      <c r="Q16">
        <f t="shared" si="5"/>
        <v>4</v>
      </c>
      <c r="R16">
        <f aca="true" t="shared" si="18" ref="R16:AF25">IF(ISERROR(VALUE(MID($P16,R$2,1))),"",VALUE(MID($P16,R$2,1)))</f>
        <v>4</v>
      </c>
      <c r="S16">
        <f t="shared" si="18"/>
      </c>
      <c r="T16">
        <f t="shared" si="18"/>
      </c>
      <c r="U16">
        <f t="shared" si="18"/>
      </c>
      <c r="V16">
        <f t="shared" si="18"/>
      </c>
      <c r="W16">
        <f t="shared" si="18"/>
      </c>
      <c r="X16">
        <f t="shared" si="18"/>
      </c>
      <c r="Y16">
        <f t="shared" si="18"/>
      </c>
      <c r="Z16">
        <f t="shared" si="18"/>
      </c>
      <c r="AA16">
        <f t="shared" si="18"/>
      </c>
      <c r="AB16">
        <f t="shared" si="18"/>
      </c>
      <c r="AC16">
        <f t="shared" si="18"/>
      </c>
      <c r="AD16">
        <f t="shared" si="18"/>
      </c>
      <c r="AE16">
        <f t="shared" si="18"/>
      </c>
      <c r="AF16">
        <f t="shared" si="18"/>
      </c>
      <c r="AG16">
        <f t="shared" si="17"/>
      </c>
      <c r="AH16">
        <f t="shared" si="17"/>
      </c>
      <c r="AI16">
        <f t="shared" si="17"/>
      </c>
      <c r="AJ16">
        <f t="shared" si="17"/>
      </c>
      <c r="AK16">
        <f t="shared" si="17"/>
      </c>
      <c r="AL16">
        <f t="shared" si="15"/>
        <v>0</v>
      </c>
    </row>
    <row r="17" spans="1:38" ht="16.5">
      <c r="A17" s="52">
        <v>0.32083333333333336</v>
      </c>
      <c r="B17" s="15" t="s">
        <v>132</v>
      </c>
      <c r="C17" s="1" t="str">
        <f t="shared" si="7"/>
        <v>12104</v>
      </c>
      <c r="D17" t="str">
        <f t="shared" si="2"/>
        <v>1</v>
      </c>
      <c r="E17" t="str">
        <f t="shared" si="3"/>
        <v>2104</v>
      </c>
      <c r="F17" s="2">
        <f t="shared" si="4"/>
        <v>0.30624999999999997</v>
      </c>
      <c r="G17" s="30">
        <f t="shared" si="8"/>
        <v>0</v>
      </c>
      <c r="H17">
        <f t="shared" si="9"/>
      </c>
      <c r="I17">
        <f t="shared" si="10"/>
      </c>
      <c r="J17">
        <f>IF($E17="","",IF(COUNTIF(Team!$A$2:$A$1000,$E17)=0,1,""))</f>
      </c>
      <c r="K17">
        <f t="shared" si="16"/>
      </c>
      <c r="L17" s="30">
        <f t="shared" si="11"/>
        <v>0</v>
      </c>
      <c r="M17">
        <f t="shared" si="12"/>
        <v>14</v>
      </c>
      <c r="N17" s="49">
        <f ca="1" t="shared" si="13"/>
      </c>
      <c r="O17">
        <f t="shared" si="14"/>
        <v>15</v>
      </c>
      <c r="P17" s="15" t="s">
        <v>233</v>
      </c>
      <c r="Q17">
        <f t="shared" si="5"/>
        <v>4</v>
      </c>
      <c r="R17">
        <f t="shared" si="18"/>
        <v>4</v>
      </c>
      <c r="S17">
        <f t="shared" si="18"/>
        <v>4</v>
      </c>
      <c r="T17">
        <f t="shared" si="18"/>
      </c>
      <c r="U17">
        <f t="shared" si="18"/>
      </c>
      <c r="V17">
        <f t="shared" si="18"/>
      </c>
      <c r="W17">
        <f t="shared" si="18"/>
      </c>
      <c r="X17">
        <f t="shared" si="18"/>
      </c>
      <c r="Y17">
        <f t="shared" si="18"/>
      </c>
      <c r="Z17">
        <f t="shared" si="18"/>
      </c>
      <c r="AA17">
        <f t="shared" si="18"/>
      </c>
      <c r="AB17">
        <f t="shared" si="18"/>
      </c>
      <c r="AC17">
        <f t="shared" si="18"/>
      </c>
      <c r="AD17">
        <f t="shared" si="18"/>
      </c>
      <c r="AE17">
        <f t="shared" si="18"/>
      </c>
      <c r="AF17">
        <f t="shared" si="18"/>
      </c>
      <c r="AG17">
        <f t="shared" si="17"/>
      </c>
      <c r="AH17">
        <f t="shared" si="17"/>
      </c>
      <c r="AI17">
        <f t="shared" si="17"/>
      </c>
      <c r="AJ17">
        <f t="shared" si="17"/>
      </c>
      <c r="AK17">
        <f t="shared" si="17"/>
      </c>
      <c r="AL17">
        <f t="shared" si="15"/>
        <v>0</v>
      </c>
    </row>
    <row r="18" spans="1:38" ht="16.5">
      <c r="A18" s="52">
        <v>0.32083333333333336</v>
      </c>
      <c r="B18" s="15" t="s">
        <v>133</v>
      </c>
      <c r="C18" s="1" t="str">
        <f t="shared" si="7"/>
        <v>11210</v>
      </c>
      <c r="D18" t="str">
        <f t="shared" si="2"/>
        <v>1</v>
      </c>
      <c r="E18" t="str">
        <f t="shared" si="3"/>
        <v>1210</v>
      </c>
      <c r="F18" s="2">
        <f t="shared" si="4"/>
        <v>0.30624999999999997</v>
      </c>
      <c r="G18" s="30">
        <f t="shared" si="8"/>
        <v>0</v>
      </c>
      <c r="H18">
        <f t="shared" si="9"/>
      </c>
      <c r="I18">
        <f t="shared" si="10"/>
      </c>
      <c r="J18">
        <f>IF($E18="","",IF(COUNTIF(Team!$A$2:$A$1000,$E18)=0,1,""))</f>
      </c>
      <c r="K18">
        <f t="shared" si="16"/>
      </c>
      <c r="L18" s="30">
        <f t="shared" si="11"/>
        <v>0</v>
      </c>
      <c r="M18">
        <f t="shared" si="12"/>
        <v>15</v>
      </c>
      <c r="N18" s="49">
        <f ca="1" t="shared" si="13"/>
      </c>
      <c r="O18">
        <f t="shared" si="14"/>
        <v>16</v>
      </c>
      <c r="P18" s="15" t="s">
        <v>238</v>
      </c>
      <c r="Q18">
        <f t="shared" si="5"/>
        <v>4</v>
      </c>
      <c r="R18">
        <f t="shared" si="18"/>
        <v>4</v>
      </c>
      <c r="S18">
        <f t="shared" si="18"/>
      </c>
      <c r="T18">
        <f t="shared" si="18"/>
      </c>
      <c r="U18">
        <f t="shared" si="18"/>
      </c>
      <c r="V18">
        <f t="shared" si="18"/>
      </c>
      <c r="W18">
        <f t="shared" si="18"/>
      </c>
      <c r="X18">
        <f t="shared" si="18"/>
      </c>
      <c r="Y18">
        <f t="shared" si="18"/>
      </c>
      <c r="Z18">
        <f t="shared" si="18"/>
      </c>
      <c r="AA18">
        <f t="shared" si="18"/>
      </c>
      <c r="AB18">
        <f t="shared" si="18"/>
      </c>
      <c r="AC18">
        <f t="shared" si="18"/>
      </c>
      <c r="AD18">
        <f t="shared" si="18"/>
      </c>
      <c r="AE18">
        <f t="shared" si="18"/>
      </c>
      <c r="AF18">
        <f t="shared" si="18"/>
      </c>
      <c r="AG18">
        <f t="shared" si="17"/>
      </c>
      <c r="AH18">
        <f t="shared" si="17"/>
      </c>
      <c r="AI18">
        <f t="shared" si="17"/>
      </c>
      <c r="AJ18">
        <f t="shared" si="17"/>
      </c>
      <c r="AK18">
        <f t="shared" si="17"/>
      </c>
      <c r="AL18">
        <f t="shared" si="15"/>
        <v>0</v>
      </c>
    </row>
    <row r="19" spans="1:38" ht="16.5">
      <c r="A19" s="52">
        <v>0.32083333333333336</v>
      </c>
      <c r="B19" s="15" t="s">
        <v>134</v>
      </c>
      <c r="C19" s="1" t="str">
        <f t="shared" si="7"/>
        <v>11101</v>
      </c>
      <c r="D19" t="str">
        <f t="shared" si="2"/>
        <v>1</v>
      </c>
      <c r="E19" t="str">
        <f t="shared" si="3"/>
        <v>1101</v>
      </c>
      <c r="F19" s="2">
        <f t="shared" si="4"/>
        <v>0.3076388888888889</v>
      </c>
      <c r="G19" s="30">
        <f t="shared" si="8"/>
        <v>0</v>
      </c>
      <c r="H19">
        <f t="shared" si="9"/>
      </c>
      <c r="I19">
        <f t="shared" si="10"/>
      </c>
      <c r="J19">
        <f>IF($E19="","",IF(COUNTIF(Team!$A$2:$A$1000,$E19)=0,1,""))</f>
      </c>
      <c r="K19">
        <f t="shared" si="16"/>
      </c>
      <c r="L19" s="30">
        <f t="shared" si="11"/>
        <v>0</v>
      </c>
      <c r="M19">
        <f t="shared" si="12"/>
        <v>16</v>
      </c>
      <c r="N19" s="49">
        <f ca="1" t="shared" si="13"/>
      </c>
      <c r="O19">
        <f t="shared" si="14"/>
        <v>17</v>
      </c>
      <c r="P19" s="15" t="s">
        <v>244</v>
      </c>
      <c r="Q19">
        <f t="shared" si="5"/>
        <v>4</v>
      </c>
      <c r="R19">
        <f t="shared" si="18"/>
        <v>4</v>
      </c>
      <c r="S19">
        <f t="shared" si="18"/>
      </c>
      <c r="T19">
        <f t="shared" si="18"/>
      </c>
      <c r="U19">
        <f t="shared" si="18"/>
      </c>
      <c r="V19">
        <f t="shared" si="18"/>
      </c>
      <c r="W19">
        <f t="shared" si="18"/>
      </c>
      <c r="X19">
        <f t="shared" si="18"/>
      </c>
      <c r="Y19">
        <f t="shared" si="18"/>
      </c>
      <c r="Z19">
        <f t="shared" si="18"/>
      </c>
      <c r="AA19">
        <f t="shared" si="18"/>
      </c>
      <c r="AB19">
        <f t="shared" si="18"/>
      </c>
      <c r="AC19">
        <f t="shared" si="18"/>
      </c>
      <c r="AD19">
        <f t="shared" si="18"/>
      </c>
      <c r="AE19">
        <f t="shared" si="18"/>
      </c>
      <c r="AF19">
        <f t="shared" si="18"/>
      </c>
      <c r="AG19">
        <f t="shared" si="17"/>
      </c>
      <c r="AH19">
        <f t="shared" si="17"/>
      </c>
      <c r="AI19">
        <f t="shared" si="17"/>
      </c>
      <c r="AJ19">
        <f t="shared" si="17"/>
      </c>
      <c r="AK19">
        <f t="shared" si="17"/>
      </c>
      <c r="AL19">
        <f t="shared" si="15"/>
        <v>0</v>
      </c>
    </row>
    <row r="20" spans="1:38" ht="16.5">
      <c r="A20" s="52">
        <v>0.32083333333333336</v>
      </c>
      <c r="B20" s="15" t="s">
        <v>135</v>
      </c>
      <c r="C20" s="1" t="str">
        <f t="shared" si="7"/>
        <v>11213</v>
      </c>
      <c r="D20" t="str">
        <f t="shared" si="2"/>
        <v>1</v>
      </c>
      <c r="E20" t="str">
        <f t="shared" si="3"/>
        <v>1213</v>
      </c>
      <c r="F20" s="2">
        <f t="shared" si="4"/>
        <v>0.30833333333333335</v>
      </c>
      <c r="G20" s="30">
        <f t="shared" si="8"/>
        <v>0</v>
      </c>
      <c r="H20">
        <f t="shared" si="9"/>
      </c>
      <c r="I20">
        <f t="shared" si="10"/>
      </c>
      <c r="J20">
        <f>IF($E20="","",IF(COUNTIF(Team!$A$2:$A$1000,$E20)=0,1,""))</f>
      </c>
      <c r="K20">
        <f t="shared" si="16"/>
      </c>
      <c r="L20" s="30">
        <f t="shared" si="11"/>
        <v>0</v>
      </c>
      <c r="M20">
        <f t="shared" si="12"/>
        <v>17</v>
      </c>
      <c r="N20" s="49">
        <f ca="1" t="shared" si="13"/>
      </c>
      <c r="O20">
        <f t="shared" si="14"/>
        <v>18</v>
      </c>
      <c r="P20" s="15" t="s">
        <v>254</v>
      </c>
      <c r="Q20">
        <f t="shared" si="5"/>
        <v>4</v>
      </c>
      <c r="R20">
        <f t="shared" si="18"/>
        <v>4</v>
      </c>
      <c r="S20">
        <f t="shared" si="18"/>
        <v>4</v>
      </c>
      <c r="T20">
        <f t="shared" si="18"/>
      </c>
      <c r="U20">
        <f t="shared" si="18"/>
      </c>
      <c r="V20">
        <f t="shared" si="18"/>
      </c>
      <c r="W20">
        <f t="shared" si="18"/>
      </c>
      <c r="X20">
        <f t="shared" si="18"/>
      </c>
      <c r="Y20">
        <f t="shared" si="18"/>
      </c>
      <c r="Z20">
        <f t="shared" si="18"/>
      </c>
      <c r="AA20">
        <f t="shared" si="18"/>
      </c>
      <c r="AB20">
        <f t="shared" si="18"/>
      </c>
      <c r="AC20">
        <f t="shared" si="18"/>
      </c>
      <c r="AD20">
        <f t="shared" si="18"/>
      </c>
      <c r="AE20">
        <f t="shared" si="18"/>
      </c>
      <c r="AF20">
        <f t="shared" si="18"/>
      </c>
      <c r="AG20">
        <f t="shared" si="17"/>
      </c>
      <c r="AH20">
        <f t="shared" si="17"/>
      </c>
      <c r="AI20">
        <f t="shared" si="17"/>
      </c>
      <c r="AJ20">
        <f t="shared" si="17"/>
      </c>
      <c r="AK20">
        <f t="shared" si="17"/>
      </c>
      <c r="AL20">
        <f t="shared" si="15"/>
        <v>0</v>
      </c>
    </row>
    <row r="21" spans="1:38" ht="16.5">
      <c r="A21" s="52">
        <v>0.32083333333333336</v>
      </c>
      <c r="B21" s="15" t="s">
        <v>136</v>
      </c>
      <c r="C21" s="1" t="str">
        <f t="shared" si="7"/>
        <v>11214</v>
      </c>
      <c r="D21" t="str">
        <f t="shared" si="2"/>
        <v>1</v>
      </c>
      <c r="E21" t="str">
        <f t="shared" si="3"/>
        <v>1214</v>
      </c>
      <c r="F21" s="2">
        <f t="shared" si="4"/>
        <v>0.30833333333333335</v>
      </c>
      <c r="G21" s="30">
        <f t="shared" si="8"/>
        <v>0</v>
      </c>
      <c r="H21">
        <f t="shared" si="9"/>
      </c>
      <c r="I21">
        <f t="shared" si="10"/>
      </c>
      <c r="J21">
        <f>IF($E21="","",IF(COUNTIF(Team!$A$2:$A$1000,$E21)=0,1,""))</f>
      </c>
      <c r="K21">
        <f t="shared" si="16"/>
      </c>
      <c r="L21" s="30">
        <f t="shared" si="11"/>
        <v>0</v>
      </c>
      <c r="M21">
        <f t="shared" si="12"/>
        <v>18</v>
      </c>
      <c r="N21" s="49">
        <f ca="1" t="shared" si="13"/>
      </c>
      <c r="O21">
        <f t="shared" si="14"/>
        <v>19</v>
      </c>
      <c r="P21" s="15" t="s">
        <v>261</v>
      </c>
      <c r="Q21">
        <f t="shared" si="5"/>
        <v>6</v>
      </c>
      <c r="R21">
        <f t="shared" si="18"/>
        <v>6</v>
      </c>
      <c r="S21">
        <f t="shared" si="18"/>
      </c>
      <c r="T21">
        <f t="shared" si="18"/>
      </c>
      <c r="U21">
        <f t="shared" si="18"/>
      </c>
      <c r="V21">
        <f t="shared" si="18"/>
      </c>
      <c r="W21">
        <f t="shared" si="18"/>
      </c>
      <c r="X21">
        <f t="shared" si="18"/>
      </c>
      <c r="Y21">
        <f t="shared" si="18"/>
      </c>
      <c r="Z21">
        <f t="shared" si="18"/>
      </c>
      <c r="AA21">
        <f t="shared" si="18"/>
      </c>
      <c r="AB21">
        <f t="shared" si="18"/>
      </c>
      <c r="AC21">
        <f t="shared" si="18"/>
      </c>
      <c r="AD21">
        <f t="shared" si="18"/>
      </c>
      <c r="AE21">
        <f t="shared" si="18"/>
      </c>
      <c r="AF21">
        <f t="shared" si="18"/>
      </c>
      <c r="AG21">
        <f t="shared" si="17"/>
      </c>
      <c r="AH21">
        <f t="shared" si="17"/>
      </c>
      <c r="AI21">
        <f t="shared" si="17"/>
      </c>
      <c r="AJ21">
        <f t="shared" si="17"/>
      </c>
      <c r="AK21">
        <f t="shared" si="17"/>
      </c>
      <c r="AL21">
        <f t="shared" si="15"/>
        <v>0</v>
      </c>
    </row>
    <row r="22" spans="1:38" ht="16.5">
      <c r="A22" s="52">
        <v>0.32083333333333336</v>
      </c>
      <c r="B22" s="15" t="s">
        <v>137</v>
      </c>
      <c r="C22" s="1" t="str">
        <f t="shared" si="7"/>
        <v>11218</v>
      </c>
      <c r="D22" t="str">
        <f t="shared" si="2"/>
        <v>1</v>
      </c>
      <c r="E22" t="str">
        <f t="shared" si="3"/>
        <v>1218</v>
      </c>
      <c r="F22" s="2">
        <f t="shared" si="4"/>
        <v>0.30972222222222223</v>
      </c>
      <c r="G22" s="30">
        <f t="shared" si="8"/>
        <v>0</v>
      </c>
      <c r="H22">
        <f t="shared" si="9"/>
      </c>
      <c r="I22">
        <f t="shared" si="10"/>
      </c>
      <c r="J22">
        <f>IF($E22="","",IF(COUNTIF(Team!$A$2:$A$1000,$E22)=0,1,""))</f>
      </c>
      <c r="K22">
        <f t="shared" si="16"/>
      </c>
      <c r="L22" s="30">
        <f t="shared" si="11"/>
        <v>0</v>
      </c>
      <c r="M22">
        <f t="shared" si="12"/>
        <v>19</v>
      </c>
      <c r="N22" s="49">
        <f ca="1" t="shared" si="13"/>
      </c>
      <c r="O22">
        <f t="shared" si="14"/>
        <v>20</v>
      </c>
      <c r="P22" s="15" t="s">
        <v>264</v>
      </c>
      <c r="Q22">
        <f t="shared" si="5"/>
        <v>5</v>
      </c>
      <c r="R22">
        <f t="shared" si="18"/>
        <v>5</v>
      </c>
      <c r="S22">
        <f t="shared" si="18"/>
        <v>5</v>
      </c>
      <c r="T22">
        <f t="shared" si="18"/>
      </c>
      <c r="U22">
        <f t="shared" si="18"/>
      </c>
      <c r="V22">
        <f t="shared" si="18"/>
      </c>
      <c r="W22">
        <f t="shared" si="18"/>
      </c>
      <c r="X22">
        <f t="shared" si="18"/>
      </c>
      <c r="Y22">
        <f t="shared" si="18"/>
      </c>
      <c r="Z22">
        <f t="shared" si="18"/>
      </c>
      <c r="AA22">
        <f t="shared" si="18"/>
      </c>
      <c r="AB22">
        <f t="shared" si="18"/>
      </c>
      <c r="AC22">
        <f t="shared" si="18"/>
      </c>
      <c r="AD22">
        <f t="shared" si="18"/>
      </c>
      <c r="AE22">
        <f t="shared" si="18"/>
      </c>
      <c r="AF22">
        <f t="shared" si="18"/>
      </c>
      <c r="AG22">
        <f t="shared" si="17"/>
      </c>
      <c r="AH22">
        <f t="shared" si="17"/>
      </c>
      <c r="AI22">
        <f t="shared" si="17"/>
      </c>
      <c r="AJ22">
        <f t="shared" si="17"/>
      </c>
      <c r="AK22">
        <f t="shared" si="17"/>
      </c>
      <c r="AL22">
        <f t="shared" si="15"/>
        <v>0</v>
      </c>
    </row>
    <row r="23" spans="3:38" ht="16.5">
      <c r="C23" s="1">
        <f t="shared" si="7"/>
      </c>
      <c r="D23">
        <f t="shared" si="2"/>
      </c>
      <c r="E23">
        <f t="shared" si="3"/>
      </c>
      <c r="F23" s="2">
        <f t="shared" si="4"/>
      </c>
      <c r="G23" s="30">
        <f t="shared" si="8"/>
      </c>
      <c r="H23" t="e">
        <f t="shared" si="9"/>
        <v>#VALUE!</v>
      </c>
      <c r="I23">
        <f t="shared" si="10"/>
      </c>
      <c r="J23">
        <f>IF($E23="","",IF(COUNTIF(Team!$A$2:$A$1000,$E23)=0,1,""))</f>
      </c>
      <c r="K23">
        <f t="shared" si="16"/>
      </c>
      <c r="L23" s="30" t="e">
        <f t="shared" si="11"/>
        <v>#VALUE!</v>
      </c>
      <c r="M23">
        <f t="shared" si="12"/>
        <v>20</v>
      </c>
      <c r="N23" s="49">
        <f ca="1" t="shared" si="13"/>
      </c>
      <c r="O23">
        <f t="shared" si="14"/>
        <v>21</v>
      </c>
      <c r="P23" s="15" t="s">
        <v>274</v>
      </c>
      <c r="Q23">
        <f t="shared" si="5"/>
        <v>6</v>
      </c>
      <c r="R23">
        <f t="shared" si="18"/>
        <v>6</v>
      </c>
      <c r="S23">
        <f t="shared" si="18"/>
        <v>6</v>
      </c>
      <c r="T23">
        <f t="shared" si="18"/>
      </c>
      <c r="U23">
        <f t="shared" si="18"/>
      </c>
      <c r="V23">
        <f t="shared" si="18"/>
      </c>
      <c r="W23">
        <f t="shared" si="18"/>
      </c>
      <c r="X23">
        <f t="shared" si="18"/>
      </c>
      <c r="Y23">
        <f t="shared" si="18"/>
      </c>
      <c r="Z23">
        <f t="shared" si="18"/>
      </c>
      <c r="AA23">
        <f t="shared" si="18"/>
      </c>
      <c r="AB23">
        <f t="shared" si="18"/>
      </c>
      <c r="AC23">
        <f t="shared" si="18"/>
      </c>
      <c r="AD23">
        <f t="shared" si="18"/>
      </c>
      <c r="AE23">
        <f t="shared" si="18"/>
      </c>
      <c r="AF23">
        <f t="shared" si="18"/>
      </c>
      <c r="AG23">
        <f t="shared" si="17"/>
      </c>
      <c r="AH23">
        <f t="shared" si="17"/>
      </c>
      <c r="AI23">
        <f t="shared" si="17"/>
      </c>
      <c r="AJ23">
        <f t="shared" si="17"/>
      </c>
      <c r="AK23">
        <f t="shared" si="17"/>
      </c>
      <c r="AL23">
        <f t="shared" si="15"/>
        <v>0</v>
      </c>
    </row>
    <row r="24" spans="1:38" ht="16.5">
      <c r="A24" s="52">
        <v>0.32083333333333336</v>
      </c>
      <c r="B24" s="15" t="s">
        <v>138</v>
      </c>
      <c r="C24" s="1" t="str">
        <f t="shared" si="7"/>
        <v>12303</v>
      </c>
      <c r="D24" t="str">
        <f t="shared" si="2"/>
        <v>1</v>
      </c>
      <c r="E24" t="str">
        <f t="shared" si="3"/>
        <v>2303</v>
      </c>
      <c r="F24" s="2">
        <f t="shared" si="4"/>
        <v>0.3104166666666667</v>
      </c>
      <c r="G24" s="30">
        <f t="shared" si="8"/>
        <v>0</v>
      </c>
      <c r="H24">
        <f t="shared" si="9"/>
      </c>
      <c r="I24">
        <f t="shared" si="10"/>
      </c>
      <c r="J24">
        <f>IF($E24="","",IF(COUNTIF(Team!$A$2:$A$1000,$E24)=0,1,""))</f>
      </c>
      <c r="K24">
        <f t="shared" si="16"/>
      </c>
      <c r="L24" s="30">
        <f t="shared" si="11"/>
        <v>0</v>
      </c>
      <c r="M24">
        <f t="shared" si="12"/>
        <v>21</v>
      </c>
      <c r="N24" s="49">
        <f ca="1" t="shared" si="13"/>
      </c>
      <c r="O24">
        <f t="shared" si="14"/>
        <v>22</v>
      </c>
      <c r="P24" s="15" t="s">
        <v>282</v>
      </c>
      <c r="Q24">
        <f t="shared" si="5"/>
        <v>7</v>
      </c>
      <c r="R24">
        <f t="shared" si="18"/>
        <v>7</v>
      </c>
      <c r="S24">
        <f t="shared" si="18"/>
      </c>
      <c r="T24">
        <f t="shared" si="18"/>
      </c>
      <c r="U24">
        <f t="shared" si="18"/>
      </c>
      <c r="V24">
        <f t="shared" si="18"/>
      </c>
      <c r="W24">
        <f t="shared" si="18"/>
      </c>
      <c r="X24">
        <f t="shared" si="18"/>
      </c>
      <c r="Y24">
        <f t="shared" si="18"/>
      </c>
      <c r="Z24">
        <f t="shared" si="18"/>
      </c>
      <c r="AA24">
        <f t="shared" si="18"/>
      </c>
      <c r="AB24">
        <f t="shared" si="18"/>
      </c>
      <c r="AC24">
        <f t="shared" si="18"/>
      </c>
      <c r="AD24">
        <f t="shared" si="18"/>
      </c>
      <c r="AE24">
        <f t="shared" si="18"/>
      </c>
      <c r="AF24">
        <f t="shared" si="18"/>
      </c>
      <c r="AG24">
        <f t="shared" si="17"/>
      </c>
      <c r="AH24">
        <f t="shared" si="17"/>
      </c>
      <c r="AI24">
        <f t="shared" si="17"/>
      </c>
      <c r="AJ24">
        <f t="shared" si="17"/>
      </c>
      <c r="AK24">
        <f t="shared" si="17"/>
      </c>
      <c r="AL24">
        <f t="shared" si="15"/>
        <v>0</v>
      </c>
    </row>
    <row r="25" spans="1:38" ht="16.5">
      <c r="A25" s="52">
        <v>0.32083333333333336</v>
      </c>
      <c r="B25" s="15" t="s">
        <v>140</v>
      </c>
      <c r="C25" s="1" t="str">
        <f t="shared" si="7"/>
        <v>11205</v>
      </c>
      <c r="D25" t="str">
        <f t="shared" si="2"/>
        <v>1</v>
      </c>
      <c r="E25" t="str">
        <f t="shared" si="3"/>
        <v>1205</v>
      </c>
      <c r="F25" s="2">
        <f t="shared" si="4"/>
        <v>0.3125</v>
      </c>
      <c r="G25" s="30">
        <f t="shared" si="8"/>
        <v>0</v>
      </c>
      <c r="H25">
        <f t="shared" si="9"/>
      </c>
      <c r="I25">
        <f t="shared" si="10"/>
      </c>
      <c r="J25">
        <f>IF($E25="","",IF(COUNTIF(Team!$A$2:$A$1000,$E25)=0,1,""))</f>
      </c>
      <c r="K25">
        <f t="shared" si="16"/>
      </c>
      <c r="L25" s="30">
        <f t="shared" si="11"/>
        <v>0</v>
      </c>
      <c r="M25">
        <f t="shared" si="12"/>
        <v>22</v>
      </c>
      <c r="N25" s="49">
        <f ca="1" t="shared" si="13"/>
      </c>
      <c r="O25">
        <f t="shared" si="14"/>
        <v>23</v>
      </c>
      <c r="P25" s="15" t="s">
        <v>287</v>
      </c>
      <c r="Q25">
        <f t="shared" si="5"/>
        <v>6</v>
      </c>
      <c r="R25">
        <f t="shared" si="18"/>
        <v>6</v>
      </c>
      <c r="S25">
        <f t="shared" si="18"/>
        <v>6</v>
      </c>
      <c r="T25">
        <f t="shared" si="18"/>
        <v>6</v>
      </c>
      <c r="U25">
        <f t="shared" si="18"/>
        <v>6</v>
      </c>
      <c r="V25">
        <f t="shared" si="18"/>
        <v>6</v>
      </c>
      <c r="W25">
        <f t="shared" si="18"/>
        <v>6</v>
      </c>
      <c r="X25">
        <f t="shared" si="18"/>
        <v>6</v>
      </c>
      <c r="Y25">
        <f t="shared" si="18"/>
        <v>6</v>
      </c>
      <c r="Z25">
        <f t="shared" si="18"/>
        <v>6</v>
      </c>
      <c r="AA25">
        <f t="shared" si="18"/>
        <v>6</v>
      </c>
      <c r="AB25">
        <f t="shared" si="18"/>
        <v>6</v>
      </c>
      <c r="AC25">
        <f t="shared" si="18"/>
        <v>6</v>
      </c>
      <c r="AD25">
        <f t="shared" si="18"/>
        <v>6</v>
      </c>
      <c r="AE25">
        <f t="shared" si="18"/>
        <v>6</v>
      </c>
      <c r="AF25">
        <f t="shared" si="18"/>
        <v>6</v>
      </c>
      <c r="AG25">
        <f t="shared" si="17"/>
      </c>
      <c r="AH25">
        <f t="shared" si="17"/>
      </c>
      <c r="AI25">
        <f t="shared" si="17"/>
      </c>
      <c r="AJ25">
        <f t="shared" si="17"/>
      </c>
      <c r="AK25">
        <f t="shared" si="17"/>
      </c>
      <c r="AL25">
        <f t="shared" si="15"/>
        <v>0</v>
      </c>
    </row>
    <row r="26" spans="1:38" ht="16.5">
      <c r="A26" s="52">
        <v>0.32083333333333336</v>
      </c>
      <c r="C26" s="1">
        <f t="shared" si="7"/>
      </c>
      <c r="D26">
        <f t="shared" si="2"/>
      </c>
      <c r="E26">
        <f t="shared" si="3"/>
      </c>
      <c r="F26" s="2">
        <f t="shared" si="4"/>
      </c>
      <c r="G26" s="30">
        <f t="shared" si="8"/>
      </c>
      <c r="H26" t="e">
        <f t="shared" si="9"/>
        <v>#VALUE!</v>
      </c>
      <c r="I26">
        <f t="shared" si="10"/>
      </c>
      <c r="J26">
        <f>IF($E26="","",IF(COUNTIF(Team!$A$2:$A$1000,$E26)=0,1,""))</f>
      </c>
      <c r="K26">
        <f t="shared" si="16"/>
      </c>
      <c r="L26" s="30" t="e">
        <f t="shared" si="11"/>
        <v>#VALUE!</v>
      </c>
      <c r="M26">
        <f t="shared" si="12"/>
        <v>23</v>
      </c>
      <c r="N26" s="49">
        <f ca="1" t="shared" si="13"/>
      </c>
      <c r="O26">
        <f t="shared" si="14"/>
        <v>24</v>
      </c>
      <c r="P26" s="15" t="s">
        <v>310</v>
      </c>
      <c r="Q26">
        <f t="shared" si="5"/>
        <v>7</v>
      </c>
      <c r="R26">
        <f aca="true" t="shared" si="19" ref="R26:AF31">IF(ISERROR(VALUE(MID($P26,R$2,1))),"",VALUE(MID($P26,R$2,1)))</f>
        <v>7</v>
      </c>
      <c r="S26">
        <f t="shared" si="19"/>
        <v>7</v>
      </c>
      <c r="T26">
        <f t="shared" si="19"/>
      </c>
      <c r="U26">
        <f t="shared" si="19"/>
      </c>
      <c r="V26">
        <f t="shared" si="19"/>
      </c>
      <c r="W26">
        <f t="shared" si="19"/>
      </c>
      <c r="X26">
        <f t="shared" si="19"/>
      </c>
      <c r="Y26">
        <f t="shared" si="19"/>
      </c>
      <c r="Z26">
        <f t="shared" si="19"/>
      </c>
      <c r="AA26">
        <f t="shared" si="19"/>
      </c>
      <c r="AB26">
        <f t="shared" si="19"/>
      </c>
      <c r="AC26">
        <f t="shared" si="19"/>
      </c>
      <c r="AD26">
        <f t="shared" si="19"/>
      </c>
      <c r="AE26">
        <f t="shared" si="19"/>
      </c>
      <c r="AF26">
        <f t="shared" si="19"/>
      </c>
      <c r="AG26">
        <f t="shared" si="17"/>
      </c>
      <c r="AH26">
        <f t="shared" si="17"/>
      </c>
      <c r="AI26">
        <f t="shared" si="17"/>
      </c>
      <c r="AJ26">
        <f t="shared" si="17"/>
      </c>
      <c r="AK26">
        <f t="shared" si="17"/>
      </c>
      <c r="AL26">
        <f t="shared" si="15"/>
        <v>0</v>
      </c>
    </row>
    <row r="27" spans="1:38" ht="16.5">
      <c r="A27" s="52">
        <v>0.32083333333333336</v>
      </c>
      <c r="B27" s="15" t="s">
        <v>142</v>
      </c>
      <c r="C27" s="1" t="str">
        <f t="shared" si="7"/>
        <v>12103</v>
      </c>
      <c r="D27" t="str">
        <f t="shared" si="2"/>
        <v>1</v>
      </c>
      <c r="E27" t="str">
        <f t="shared" si="3"/>
        <v>2103</v>
      </c>
      <c r="F27" s="2">
        <f t="shared" si="4"/>
        <v>0.30972222222222223</v>
      </c>
      <c r="G27" s="30">
        <f t="shared" si="8"/>
        <v>0</v>
      </c>
      <c r="H27">
        <f t="shared" si="9"/>
      </c>
      <c r="I27">
        <f t="shared" si="10"/>
      </c>
      <c r="J27">
        <f>IF($E27="","",IF(COUNTIF(Team!$A$2:$A$1000,$E27)=0,1,""))</f>
      </c>
      <c r="K27">
        <f t="shared" si="16"/>
      </c>
      <c r="L27" s="30">
        <f t="shared" si="11"/>
        <v>0</v>
      </c>
      <c r="M27">
        <f t="shared" si="12"/>
        <v>24</v>
      </c>
      <c r="N27" s="49">
        <f ca="1" t="shared" si="13"/>
      </c>
      <c r="O27">
        <f t="shared" si="14"/>
        <v>25</v>
      </c>
      <c r="P27" s="15" t="s">
        <v>316</v>
      </c>
      <c r="Q27">
        <f t="shared" si="5"/>
        <v>7</v>
      </c>
      <c r="R27">
        <f t="shared" si="19"/>
        <v>7</v>
      </c>
      <c r="S27">
        <f t="shared" si="19"/>
        <v>7</v>
      </c>
      <c r="T27">
        <f t="shared" si="19"/>
      </c>
      <c r="U27">
        <f t="shared" si="19"/>
      </c>
      <c r="V27">
        <f t="shared" si="19"/>
      </c>
      <c r="W27">
        <f t="shared" si="19"/>
      </c>
      <c r="X27">
        <f t="shared" si="19"/>
      </c>
      <c r="Y27">
        <f t="shared" si="19"/>
      </c>
      <c r="Z27">
        <f t="shared" si="19"/>
      </c>
      <c r="AA27">
        <f t="shared" si="19"/>
      </c>
      <c r="AB27">
        <f t="shared" si="19"/>
      </c>
      <c r="AC27">
        <f t="shared" si="19"/>
      </c>
      <c r="AD27">
        <f t="shared" si="19"/>
      </c>
      <c r="AE27">
        <f t="shared" si="19"/>
      </c>
      <c r="AF27">
        <f t="shared" si="19"/>
      </c>
      <c r="AG27">
        <f t="shared" si="17"/>
      </c>
      <c r="AH27">
        <f t="shared" si="17"/>
      </c>
      <c r="AI27">
        <f t="shared" si="17"/>
      </c>
      <c r="AJ27">
        <f t="shared" si="17"/>
      </c>
      <c r="AK27">
        <f t="shared" si="17"/>
      </c>
      <c r="AL27">
        <f t="shared" si="15"/>
        <v>0</v>
      </c>
    </row>
    <row r="28" spans="1:38" ht="16.5">
      <c r="A28" s="52">
        <v>0.32083333333333336</v>
      </c>
      <c r="B28" s="15" t="s">
        <v>143</v>
      </c>
      <c r="C28" s="1" t="str">
        <f t="shared" si="7"/>
        <v>12304</v>
      </c>
      <c r="D28" t="str">
        <f t="shared" si="2"/>
        <v>1</v>
      </c>
      <c r="E28" t="str">
        <f t="shared" si="3"/>
        <v>2304</v>
      </c>
      <c r="F28" s="2">
        <f t="shared" si="4"/>
        <v>0.3125</v>
      </c>
      <c r="G28" s="30">
        <f t="shared" si="8"/>
        <v>0</v>
      </c>
      <c r="H28">
        <f t="shared" si="9"/>
      </c>
      <c r="I28">
        <f t="shared" si="10"/>
      </c>
      <c r="J28">
        <f>IF($E28="","",IF(COUNTIF(Team!$A$2:$A$1000,$E28)=0,1,""))</f>
      </c>
      <c r="K28">
        <f t="shared" si="16"/>
      </c>
      <c r="L28" s="30">
        <f t="shared" si="11"/>
        <v>0</v>
      </c>
      <c r="M28">
        <f t="shared" si="12"/>
        <v>25</v>
      </c>
      <c r="N28" s="49">
        <f ca="1" t="shared" si="13"/>
      </c>
      <c r="O28">
        <f t="shared" si="14"/>
        <v>26</v>
      </c>
      <c r="P28" s="15" t="s">
        <v>322</v>
      </c>
      <c r="Q28">
        <f t="shared" si="5"/>
        <v>6</v>
      </c>
      <c r="R28">
        <f t="shared" si="19"/>
        <v>6</v>
      </c>
      <c r="S28">
        <f t="shared" si="19"/>
        <v>6</v>
      </c>
      <c r="T28">
        <f t="shared" si="19"/>
        <v>6</v>
      </c>
      <c r="U28">
        <f t="shared" si="19"/>
        <v>6</v>
      </c>
      <c r="V28">
        <f t="shared" si="19"/>
        <v>6</v>
      </c>
      <c r="W28">
        <f t="shared" si="19"/>
        <v>6</v>
      </c>
      <c r="X28">
        <f t="shared" si="19"/>
        <v>6</v>
      </c>
      <c r="Y28">
        <f t="shared" si="19"/>
        <v>6</v>
      </c>
      <c r="Z28">
        <f t="shared" si="19"/>
        <v>6</v>
      </c>
      <c r="AA28">
        <f t="shared" si="19"/>
        <v>6</v>
      </c>
      <c r="AB28">
        <f t="shared" si="19"/>
        <v>6</v>
      </c>
      <c r="AC28">
        <f t="shared" si="19"/>
        <v>6</v>
      </c>
      <c r="AD28">
        <f t="shared" si="19"/>
        <v>6</v>
      </c>
      <c r="AE28">
        <f t="shared" si="19"/>
        <v>6</v>
      </c>
      <c r="AF28">
        <f t="shared" si="19"/>
        <v>6</v>
      </c>
      <c r="AG28">
        <f t="shared" si="17"/>
        <v>6</v>
      </c>
      <c r="AH28">
        <f t="shared" si="17"/>
        <v>6</v>
      </c>
      <c r="AI28">
        <f t="shared" si="17"/>
        <v>6</v>
      </c>
      <c r="AJ28">
        <f t="shared" si="17"/>
        <v>6</v>
      </c>
      <c r="AK28">
        <f t="shared" si="17"/>
        <v>6</v>
      </c>
      <c r="AL28">
        <f t="shared" si="15"/>
        <v>0</v>
      </c>
    </row>
    <row r="29" spans="3:38" ht="16.5">
      <c r="C29" s="1">
        <f t="shared" si="7"/>
      </c>
      <c r="D29">
        <f t="shared" si="2"/>
      </c>
      <c r="E29">
        <f t="shared" si="3"/>
      </c>
      <c r="F29" s="2">
        <f t="shared" si="4"/>
      </c>
      <c r="G29" s="30">
        <f t="shared" si="8"/>
      </c>
      <c r="H29" t="e">
        <f t="shared" si="9"/>
        <v>#VALUE!</v>
      </c>
      <c r="I29">
        <f t="shared" si="10"/>
      </c>
      <c r="J29">
        <f>IF($E29="","",IF(COUNTIF(Team!$A$2:$A$1000,$E29)=0,1,""))</f>
      </c>
      <c r="K29">
        <f t="shared" si="16"/>
      </c>
      <c r="L29" s="30" t="e">
        <f t="shared" si="11"/>
        <v>#VALUE!</v>
      </c>
      <c r="M29">
        <f t="shared" si="12"/>
        <v>26</v>
      </c>
      <c r="N29" s="49">
        <f ca="1" t="shared" si="13"/>
      </c>
      <c r="O29">
        <f t="shared" si="14"/>
        <v>27</v>
      </c>
      <c r="P29" s="15" t="s">
        <v>351</v>
      </c>
      <c r="Q29">
        <f t="shared" si="5"/>
        <v>7</v>
      </c>
      <c r="R29">
        <f t="shared" si="19"/>
        <v>7</v>
      </c>
      <c r="S29">
        <f t="shared" si="19"/>
        <v>7</v>
      </c>
      <c r="T29">
        <f t="shared" si="19"/>
        <v>7</v>
      </c>
      <c r="U29">
        <f t="shared" si="19"/>
      </c>
      <c r="V29">
        <f t="shared" si="19"/>
      </c>
      <c r="W29">
        <f t="shared" si="19"/>
      </c>
      <c r="X29">
        <f t="shared" si="19"/>
      </c>
      <c r="Y29">
        <f t="shared" si="19"/>
      </c>
      <c r="Z29">
        <f t="shared" si="19"/>
      </c>
      <c r="AA29">
        <f t="shared" si="19"/>
      </c>
      <c r="AB29">
        <f t="shared" si="19"/>
      </c>
      <c r="AC29">
        <f t="shared" si="19"/>
      </c>
      <c r="AD29">
        <f t="shared" si="19"/>
      </c>
      <c r="AE29">
        <f t="shared" si="19"/>
      </c>
      <c r="AF29">
        <f t="shared" si="19"/>
      </c>
      <c r="AG29">
        <f t="shared" si="17"/>
      </c>
      <c r="AH29">
        <f t="shared" si="17"/>
      </c>
      <c r="AI29">
        <f t="shared" si="17"/>
      </c>
      <c r="AJ29">
        <f t="shared" si="17"/>
      </c>
      <c r="AK29">
        <f t="shared" si="17"/>
      </c>
      <c r="AL29">
        <f t="shared" si="15"/>
        <v>0</v>
      </c>
    </row>
    <row r="30" spans="3:38" ht="16.5">
      <c r="C30" s="1">
        <f t="shared" si="7"/>
      </c>
      <c r="D30">
        <f t="shared" si="2"/>
      </c>
      <c r="E30">
        <f t="shared" si="3"/>
      </c>
      <c r="F30" s="2">
        <f t="shared" si="4"/>
      </c>
      <c r="G30" s="30">
        <f t="shared" si="8"/>
      </c>
      <c r="H30" t="e">
        <f t="shared" si="9"/>
        <v>#VALUE!</v>
      </c>
      <c r="I30">
        <f t="shared" si="10"/>
      </c>
      <c r="J30">
        <f>IF($E30="","",IF(COUNTIF(Team!$A$2:$A$1000,$E30)=0,1,""))</f>
      </c>
      <c r="K30">
        <f t="shared" si="16"/>
      </c>
      <c r="L30" s="30" t="e">
        <f t="shared" si="11"/>
        <v>#VALUE!</v>
      </c>
      <c r="M30">
        <f t="shared" si="12"/>
        <v>27</v>
      </c>
      <c r="N30" s="49">
        <f ca="1" t="shared" si="13"/>
      </c>
      <c r="O30">
        <f t="shared" si="14"/>
        <v>28</v>
      </c>
      <c r="P30" s="15" t="s">
        <v>376</v>
      </c>
      <c r="Q30">
        <f t="shared" si="5"/>
        <v>6</v>
      </c>
      <c r="R30">
        <f t="shared" si="19"/>
        <v>6</v>
      </c>
      <c r="S30">
        <f t="shared" si="19"/>
        <v>6</v>
      </c>
      <c r="T30">
        <f t="shared" si="19"/>
        <v>6</v>
      </c>
      <c r="U30">
        <f t="shared" si="19"/>
        <v>6</v>
      </c>
      <c r="V30">
        <f t="shared" si="19"/>
        <v>6</v>
      </c>
      <c r="W30">
        <f t="shared" si="19"/>
        <v>6</v>
      </c>
      <c r="X30">
        <f t="shared" si="19"/>
        <v>6</v>
      </c>
      <c r="Y30">
        <f t="shared" si="19"/>
        <v>6</v>
      </c>
      <c r="Z30">
        <f t="shared" si="19"/>
        <v>6</v>
      </c>
      <c r="AA30">
        <f t="shared" si="19"/>
      </c>
      <c r="AB30">
        <f t="shared" si="19"/>
      </c>
      <c r="AC30">
        <f t="shared" si="19"/>
      </c>
      <c r="AD30">
        <f t="shared" si="19"/>
      </c>
      <c r="AE30">
        <f t="shared" si="19"/>
      </c>
      <c r="AF30">
        <f t="shared" si="19"/>
      </c>
      <c r="AG30">
        <f t="shared" si="17"/>
      </c>
      <c r="AH30">
        <f t="shared" si="17"/>
      </c>
      <c r="AI30">
        <f t="shared" si="17"/>
      </c>
      <c r="AJ30">
        <f t="shared" si="17"/>
      </c>
      <c r="AK30">
        <f t="shared" si="17"/>
      </c>
      <c r="AL30">
        <f t="shared" si="15"/>
        <v>0</v>
      </c>
    </row>
    <row r="31" spans="1:38" ht="16.5">
      <c r="A31" s="52">
        <v>0.33055555555555555</v>
      </c>
      <c r="B31" s="15" t="s">
        <v>144</v>
      </c>
      <c r="C31" s="1" t="str">
        <f t="shared" si="7"/>
        <v>11107</v>
      </c>
      <c r="D31" t="str">
        <f t="shared" si="2"/>
        <v>1</v>
      </c>
      <c r="E31" t="str">
        <f t="shared" si="3"/>
        <v>1107</v>
      </c>
      <c r="F31" s="2">
        <f t="shared" si="4"/>
        <v>0.3138888888888889</v>
      </c>
      <c r="G31" s="30">
        <f t="shared" si="8"/>
        <v>0</v>
      </c>
      <c r="H31">
        <f t="shared" si="9"/>
      </c>
      <c r="I31">
        <f t="shared" si="10"/>
      </c>
      <c r="J31">
        <f>IF($E31="","",IF(COUNTIF(Team!$A$2:$A$1000,$E31)=0,1,""))</f>
      </c>
      <c r="K31">
        <f t="shared" si="16"/>
      </c>
      <c r="L31" s="30">
        <f t="shared" si="11"/>
        <v>0</v>
      </c>
      <c r="M31">
        <f t="shared" si="12"/>
        <v>28</v>
      </c>
      <c r="N31" s="49">
        <f ca="1" t="shared" si="13"/>
      </c>
      <c r="O31">
        <f t="shared" si="14"/>
        <v>29</v>
      </c>
      <c r="P31" s="15" t="s">
        <v>386</v>
      </c>
      <c r="Q31">
        <f t="shared" si="5"/>
        <v>7</v>
      </c>
      <c r="R31">
        <f t="shared" si="19"/>
        <v>7</v>
      </c>
      <c r="S31">
        <f t="shared" si="19"/>
      </c>
      <c r="T31">
        <f t="shared" si="19"/>
      </c>
      <c r="U31">
        <f t="shared" si="19"/>
      </c>
      <c r="V31">
        <f t="shared" si="19"/>
      </c>
      <c r="W31">
        <f t="shared" si="19"/>
      </c>
      <c r="X31">
        <f t="shared" si="19"/>
      </c>
      <c r="Y31">
        <f t="shared" si="19"/>
      </c>
      <c r="Z31">
        <f t="shared" si="19"/>
      </c>
      <c r="AA31">
        <f t="shared" si="19"/>
      </c>
      <c r="AB31">
        <f t="shared" si="19"/>
      </c>
      <c r="AC31">
        <f t="shared" si="19"/>
      </c>
      <c r="AD31">
        <f t="shared" si="19"/>
      </c>
      <c r="AE31">
        <f t="shared" si="19"/>
      </c>
      <c r="AF31">
        <f t="shared" si="19"/>
      </c>
      <c r="AG31">
        <f aca="true" t="shared" si="20" ref="AG31:AI43">IF(ISERROR(VALUE(MID($P31,AG$2,1))),"",VALUE(MID($P31,AG$2,1)))</f>
      </c>
      <c r="AH31">
        <f t="shared" si="20"/>
      </c>
      <c r="AI31">
        <f t="shared" si="20"/>
      </c>
      <c r="AJ31">
        <f t="shared" si="17"/>
      </c>
      <c r="AK31">
        <f t="shared" si="17"/>
      </c>
      <c r="AL31">
        <f t="shared" si="15"/>
        <v>0</v>
      </c>
    </row>
    <row r="32" spans="1:38" ht="16.5">
      <c r="A32" s="52">
        <v>0.33055555555555555</v>
      </c>
      <c r="B32" s="15" t="s">
        <v>145</v>
      </c>
      <c r="C32" s="1" t="str">
        <f t="shared" si="7"/>
        <v>11202</v>
      </c>
      <c r="D32" t="str">
        <f t="shared" si="2"/>
        <v>1</v>
      </c>
      <c r="E32" t="str">
        <f t="shared" si="3"/>
        <v>1202</v>
      </c>
      <c r="F32" s="2">
        <f t="shared" si="4"/>
        <v>0.3138888888888889</v>
      </c>
      <c r="G32" s="30">
        <f t="shared" si="8"/>
        <v>0</v>
      </c>
      <c r="H32">
        <f t="shared" si="9"/>
      </c>
      <c r="I32">
        <f t="shared" si="10"/>
      </c>
      <c r="J32">
        <f>IF($E32="","",IF(COUNTIF(Team!$A$2:$A$1000,$E32)=0,1,""))</f>
      </c>
      <c r="K32">
        <f t="shared" si="16"/>
      </c>
      <c r="L32" s="30">
        <f t="shared" si="11"/>
        <v>0</v>
      </c>
      <c r="M32">
        <f t="shared" si="12"/>
        <v>29</v>
      </c>
      <c r="N32" s="49">
        <f ca="1" t="shared" si="13"/>
      </c>
      <c r="O32">
        <f t="shared" si="14"/>
        <v>30</v>
      </c>
      <c r="P32" s="15" t="s">
        <v>390</v>
      </c>
      <c r="Q32">
        <f aca="true" t="shared" si="21" ref="Q32:AF43">IF(ISERROR(VALUE(MID($P32,Q$2,1))),"",VALUE(MID($P32,Q$2,1)))</f>
        <v>7</v>
      </c>
      <c r="R32">
        <f t="shared" si="21"/>
        <v>7</v>
      </c>
      <c r="S32">
        <f t="shared" si="21"/>
        <v>7</v>
      </c>
      <c r="T32">
        <f t="shared" si="21"/>
      </c>
      <c r="U32">
        <f t="shared" si="21"/>
      </c>
      <c r="V32">
        <f t="shared" si="21"/>
      </c>
      <c r="W32">
        <f t="shared" si="21"/>
      </c>
      <c r="X32">
        <f t="shared" si="21"/>
      </c>
      <c r="Y32">
        <f t="shared" si="21"/>
      </c>
      <c r="Z32">
        <f t="shared" si="21"/>
      </c>
      <c r="AA32">
        <f t="shared" si="21"/>
      </c>
      <c r="AB32">
        <f t="shared" si="21"/>
      </c>
      <c r="AC32">
        <f t="shared" si="21"/>
      </c>
      <c r="AD32">
        <f t="shared" si="21"/>
      </c>
      <c r="AE32">
        <f t="shared" si="21"/>
      </c>
      <c r="AF32">
        <f t="shared" si="21"/>
      </c>
      <c r="AG32">
        <f t="shared" si="20"/>
      </c>
      <c r="AH32">
        <f t="shared" si="20"/>
      </c>
      <c r="AI32">
        <f t="shared" si="20"/>
      </c>
      <c r="AJ32">
        <f t="shared" si="17"/>
      </c>
      <c r="AK32">
        <f t="shared" si="17"/>
      </c>
      <c r="AL32">
        <f t="shared" si="15"/>
        <v>0</v>
      </c>
    </row>
    <row r="33" spans="1:38" ht="16.5">
      <c r="A33" s="52">
        <v>0.33055555555555555</v>
      </c>
      <c r="B33" s="15" t="s">
        <v>141</v>
      </c>
      <c r="C33" s="1" t="str">
        <f t="shared" si="7"/>
        <v>11209</v>
      </c>
      <c r="D33" t="str">
        <f t="shared" si="2"/>
        <v>1</v>
      </c>
      <c r="E33" t="str">
        <f t="shared" si="3"/>
        <v>1209</v>
      </c>
      <c r="F33" s="2">
        <f t="shared" si="4"/>
        <v>0.31527777777777777</v>
      </c>
      <c r="G33" s="30">
        <f t="shared" si="8"/>
        <v>0</v>
      </c>
      <c r="H33">
        <f t="shared" si="9"/>
      </c>
      <c r="I33">
        <f t="shared" si="10"/>
      </c>
      <c r="J33">
        <f>IF($E33="","",IF(COUNTIF(Team!$A$2:$A$1000,$E33)=0,1,""))</f>
      </c>
      <c r="K33">
        <f t="shared" si="16"/>
      </c>
      <c r="L33" s="30">
        <f t="shared" si="11"/>
        <v>0</v>
      </c>
      <c r="M33">
        <f t="shared" si="12"/>
        <v>30</v>
      </c>
      <c r="N33" s="49">
        <f ca="1" t="shared" si="13"/>
      </c>
      <c r="O33">
        <f t="shared" si="14"/>
        <v>31</v>
      </c>
      <c r="P33" s="15" t="s">
        <v>404</v>
      </c>
      <c r="Q33">
        <f t="shared" si="21"/>
        <v>7</v>
      </c>
      <c r="R33">
        <f t="shared" si="21"/>
        <v>7</v>
      </c>
      <c r="S33">
        <f t="shared" si="21"/>
        <v>7</v>
      </c>
      <c r="T33">
        <f t="shared" si="21"/>
        <v>7</v>
      </c>
      <c r="U33">
        <f t="shared" si="21"/>
        <v>7</v>
      </c>
      <c r="V33">
        <f t="shared" si="21"/>
        <v>7</v>
      </c>
      <c r="W33">
        <f t="shared" si="21"/>
      </c>
      <c r="X33">
        <f t="shared" si="21"/>
      </c>
      <c r="Y33">
        <f t="shared" si="21"/>
      </c>
      <c r="Z33">
        <f t="shared" si="21"/>
      </c>
      <c r="AA33">
        <f t="shared" si="21"/>
      </c>
      <c r="AB33">
        <f t="shared" si="21"/>
      </c>
      <c r="AC33">
        <f t="shared" si="21"/>
      </c>
      <c r="AD33">
        <f t="shared" si="21"/>
      </c>
      <c r="AE33">
        <f t="shared" si="21"/>
      </c>
      <c r="AF33">
        <f t="shared" si="21"/>
      </c>
      <c r="AG33">
        <f t="shared" si="20"/>
      </c>
      <c r="AH33">
        <f t="shared" si="20"/>
      </c>
      <c r="AI33">
        <f t="shared" si="20"/>
      </c>
      <c r="AJ33">
        <f t="shared" si="17"/>
      </c>
      <c r="AK33">
        <f t="shared" si="17"/>
      </c>
      <c r="AL33">
        <f t="shared" si="15"/>
        <v>0</v>
      </c>
    </row>
    <row r="34" spans="1:38" ht="16.5">
      <c r="A34" s="52">
        <v>0.33055555555555555</v>
      </c>
      <c r="B34" s="15" t="s">
        <v>146</v>
      </c>
      <c r="C34" s="1" t="str">
        <f t="shared" si="7"/>
        <v>11203</v>
      </c>
      <c r="D34" t="str">
        <f t="shared" si="2"/>
        <v>1</v>
      </c>
      <c r="E34" t="str">
        <f t="shared" si="3"/>
        <v>1203</v>
      </c>
      <c r="F34" s="2">
        <f t="shared" si="4"/>
        <v>0.31805555555555554</v>
      </c>
      <c r="G34" s="30">
        <f t="shared" si="8"/>
        <v>0</v>
      </c>
      <c r="H34">
        <f t="shared" si="9"/>
      </c>
      <c r="I34">
        <f t="shared" si="10"/>
      </c>
      <c r="J34">
        <f>IF($E34="","",IF(COUNTIF(Team!$A$2:$A$1000,$E34)=0,1,""))</f>
      </c>
      <c r="K34">
        <f t="shared" si="16"/>
      </c>
      <c r="L34" s="30">
        <f t="shared" si="11"/>
        <v>0</v>
      </c>
      <c r="M34">
        <f t="shared" si="12"/>
        <v>31</v>
      </c>
      <c r="N34" s="49">
        <f ca="1" t="shared" si="13"/>
      </c>
      <c r="O34">
        <f t="shared" si="14"/>
        <v>32</v>
      </c>
      <c r="P34" s="15" t="s">
        <v>411</v>
      </c>
      <c r="Q34">
        <f t="shared" si="21"/>
        <v>6</v>
      </c>
      <c r="R34">
        <f t="shared" si="21"/>
        <v>6</v>
      </c>
      <c r="S34">
        <f t="shared" si="21"/>
        <v>6</v>
      </c>
      <c r="T34">
        <f t="shared" si="21"/>
        <v>6</v>
      </c>
      <c r="U34">
        <f t="shared" si="21"/>
        <v>6</v>
      </c>
      <c r="V34">
        <f t="shared" si="21"/>
      </c>
      <c r="W34">
        <f t="shared" si="21"/>
      </c>
      <c r="X34">
        <f t="shared" si="21"/>
      </c>
      <c r="Y34">
        <f t="shared" si="21"/>
      </c>
      <c r="Z34">
        <f t="shared" si="21"/>
      </c>
      <c r="AA34">
        <f t="shared" si="21"/>
      </c>
      <c r="AB34">
        <f t="shared" si="21"/>
      </c>
      <c r="AC34">
        <f t="shared" si="21"/>
      </c>
      <c r="AD34">
        <f t="shared" si="21"/>
      </c>
      <c r="AE34">
        <f t="shared" si="21"/>
      </c>
      <c r="AF34">
        <f t="shared" si="21"/>
      </c>
      <c r="AG34">
        <f t="shared" si="20"/>
      </c>
      <c r="AH34">
        <f t="shared" si="20"/>
      </c>
      <c r="AI34">
        <f t="shared" si="20"/>
      </c>
      <c r="AJ34">
        <f t="shared" si="17"/>
      </c>
      <c r="AK34">
        <f t="shared" si="17"/>
      </c>
      <c r="AL34">
        <f t="shared" si="15"/>
        <v>0</v>
      </c>
    </row>
    <row r="35" spans="1:38" ht="16.5">
      <c r="A35" s="52">
        <v>0.33055555555555555</v>
      </c>
      <c r="B35" s="15" t="s">
        <v>147</v>
      </c>
      <c r="C35" s="1" t="str">
        <f t="shared" si="7"/>
        <v>11211</v>
      </c>
      <c r="D35" t="str">
        <f t="shared" si="2"/>
        <v>1</v>
      </c>
      <c r="E35" t="str">
        <f t="shared" si="3"/>
        <v>1211</v>
      </c>
      <c r="F35" s="2">
        <f t="shared" si="4"/>
        <v>0.31805555555555554</v>
      </c>
      <c r="G35" s="30">
        <f t="shared" si="8"/>
        <v>0</v>
      </c>
      <c r="H35">
        <f t="shared" si="9"/>
      </c>
      <c r="I35">
        <f t="shared" si="10"/>
      </c>
      <c r="J35">
        <f>IF($E35="","",IF(COUNTIF(Team!$A$2:$A$1000,$E35)=0,1,""))</f>
      </c>
      <c r="K35">
        <f t="shared" si="16"/>
      </c>
      <c r="L35" s="30">
        <f t="shared" si="11"/>
        <v>0</v>
      </c>
      <c r="M35">
        <f t="shared" si="12"/>
        <v>32</v>
      </c>
      <c r="N35" s="49">
        <f ca="1" t="shared" si="13"/>
      </c>
      <c r="O35">
        <f t="shared" si="14"/>
        <v>33</v>
      </c>
      <c r="P35" s="15" t="s">
        <v>419</v>
      </c>
      <c r="Q35">
        <f t="shared" si="21"/>
        <v>7</v>
      </c>
      <c r="R35">
        <f t="shared" si="21"/>
        <v>7</v>
      </c>
      <c r="S35">
        <f t="shared" si="21"/>
        <v>7</v>
      </c>
      <c r="T35">
        <f t="shared" si="21"/>
        <v>7</v>
      </c>
      <c r="U35">
        <f t="shared" si="21"/>
        <v>7</v>
      </c>
      <c r="V35">
        <f t="shared" si="21"/>
        <v>7</v>
      </c>
      <c r="W35">
        <f t="shared" si="21"/>
      </c>
      <c r="X35">
        <f t="shared" si="21"/>
      </c>
      <c r="Y35">
        <f t="shared" si="21"/>
      </c>
      <c r="Z35">
        <f t="shared" si="21"/>
      </c>
      <c r="AA35">
        <f t="shared" si="21"/>
      </c>
      <c r="AB35">
        <f t="shared" si="21"/>
      </c>
      <c r="AC35">
        <f t="shared" si="21"/>
      </c>
      <c r="AD35">
        <f t="shared" si="21"/>
      </c>
      <c r="AE35">
        <f t="shared" si="21"/>
      </c>
      <c r="AF35">
        <f t="shared" si="21"/>
      </c>
      <c r="AG35">
        <f t="shared" si="20"/>
      </c>
      <c r="AH35">
        <f t="shared" si="20"/>
      </c>
      <c r="AI35">
        <f t="shared" si="20"/>
      </c>
      <c r="AJ35">
        <f t="shared" si="17"/>
      </c>
      <c r="AK35">
        <f t="shared" si="17"/>
      </c>
      <c r="AL35">
        <f t="shared" si="15"/>
        <v>0</v>
      </c>
    </row>
    <row r="36" spans="1:38" ht="16.5">
      <c r="A36" s="52">
        <v>0.33055555555555555</v>
      </c>
      <c r="B36" s="15" t="s">
        <v>148</v>
      </c>
      <c r="C36" s="1" t="str">
        <f t="shared" si="7"/>
        <v>11212</v>
      </c>
      <c r="D36" t="str">
        <f t="shared" si="2"/>
        <v>1</v>
      </c>
      <c r="E36" t="str">
        <f t="shared" si="3"/>
        <v>1212</v>
      </c>
      <c r="F36" s="2">
        <f t="shared" si="4"/>
        <v>0.31805555555555554</v>
      </c>
      <c r="G36" s="30">
        <f t="shared" si="8"/>
        <v>0</v>
      </c>
      <c r="H36">
        <f t="shared" si="9"/>
      </c>
      <c r="I36">
        <f t="shared" si="10"/>
      </c>
      <c r="J36">
        <f>IF($E36="","",IF(COUNTIF(Team!$A$2:$A$1000,$E36)=0,1,""))</f>
      </c>
      <c r="K36">
        <f t="shared" si="16"/>
      </c>
      <c r="L36" s="30">
        <f t="shared" si="11"/>
        <v>0</v>
      </c>
      <c r="M36">
        <f t="shared" si="12"/>
        <v>33</v>
      </c>
      <c r="N36" s="49">
        <f ca="1" t="shared" si="13"/>
      </c>
      <c r="O36">
        <f t="shared" si="14"/>
        <v>34</v>
      </c>
      <c r="P36" s="15" t="s">
        <v>428</v>
      </c>
      <c r="Q36">
        <f t="shared" si="21"/>
        <v>9</v>
      </c>
      <c r="R36">
        <f t="shared" si="21"/>
        <v>9</v>
      </c>
      <c r="S36">
        <f t="shared" si="21"/>
      </c>
      <c r="T36">
        <f t="shared" si="21"/>
      </c>
      <c r="U36">
        <f t="shared" si="21"/>
      </c>
      <c r="V36">
        <f t="shared" si="21"/>
      </c>
      <c r="W36">
        <f t="shared" si="21"/>
      </c>
      <c r="X36">
        <f t="shared" si="21"/>
      </c>
      <c r="Y36">
        <f t="shared" si="21"/>
      </c>
      <c r="Z36">
        <f t="shared" si="21"/>
      </c>
      <c r="AA36">
        <f t="shared" si="21"/>
      </c>
      <c r="AB36">
        <f t="shared" si="21"/>
      </c>
      <c r="AC36">
        <f t="shared" si="21"/>
      </c>
      <c r="AD36">
        <f t="shared" si="21"/>
      </c>
      <c r="AE36">
        <f t="shared" si="21"/>
      </c>
      <c r="AF36">
        <f t="shared" si="21"/>
      </c>
      <c r="AG36">
        <f t="shared" si="20"/>
      </c>
      <c r="AH36">
        <f t="shared" si="20"/>
      </c>
      <c r="AI36">
        <f t="shared" si="20"/>
      </c>
      <c r="AJ36">
        <f t="shared" si="17"/>
      </c>
      <c r="AK36">
        <f t="shared" si="17"/>
      </c>
      <c r="AL36">
        <f t="shared" si="15"/>
        <v>0</v>
      </c>
    </row>
    <row r="37" spans="1:38" ht="16.5">
      <c r="A37" s="52">
        <v>0.33055555555555555</v>
      </c>
      <c r="B37" s="15" t="s">
        <v>149</v>
      </c>
      <c r="C37" s="1" t="str">
        <f t="shared" si="7"/>
        <v>11204</v>
      </c>
      <c r="D37" t="str">
        <f t="shared" si="2"/>
        <v>1</v>
      </c>
      <c r="E37" t="str">
        <f t="shared" si="3"/>
        <v>1204</v>
      </c>
      <c r="F37" s="2">
        <f t="shared" si="4"/>
        <v>0.31875000000000003</v>
      </c>
      <c r="G37" s="30">
        <f t="shared" si="8"/>
        <v>0</v>
      </c>
      <c r="H37">
        <f t="shared" si="9"/>
      </c>
      <c r="I37">
        <f t="shared" si="10"/>
      </c>
      <c r="J37">
        <f>IF($E37="","",IF(COUNTIF(Team!$A$2:$A$1000,$E37)=0,1,""))</f>
      </c>
      <c r="K37">
        <f t="shared" si="16"/>
      </c>
      <c r="L37" s="30">
        <f t="shared" si="11"/>
        <v>0</v>
      </c>
      <c r="M37">
        <f t="shared" si="12"/>
        <v>34</v>
      </c>
      <c r="N37" s="49">
        <f ca="1" t="shared" si="13"/>
      </c>
      <c r="O37">
        <f t="shared" si="14"/>
        <v>35</v>
      </c>
      <c r="P37" s="15" t="s">
        <v>429</v>
      </c>
      <c r="Q37">
        <f t="shared" si="21"/>
        <v>8</v>
      </c>
      <c r="R37">
        <f t="shared" si="21"/>
        <v>8</v>
      </c>
      <c r="S37">
        <f t="shared" si="21"/>
        <v>8</v>
      </c>
      <c r="T37">
        <f t="shared" si="21"/>
        <v>8</v>
      </c>
      <c r="U37">
        <f t="shared" si="21"/>
        <v>8</v>
      </c>
      <c r="V37">
        <f t="shared" si="21"/>
        <v>8</v>
      </c>
      <c r="W37">
        <f t="shared" si="21"/>
        <v>8</v>
      </c>
      <c r="X37">
        <f t="shared" si="21"/>
        <v>8</v>
      </c>
      <c r="Y37">
        <f t="shared" si="21"/>
        <v>8</v>
      </c>
      <c r="Z37">
        <f t="shared" si="21"/>
        <v>8</v>
      </c>
      <c r="AA37">
        <f t="shared" si="21"/>
        <v>8</v>
      </c>
      <c r="AB37">
        <f t="shared" si="21"/>
      </c>
      <c r="AC37">
        <f t="shared" si="21"/>
      </c>
      <c r="AD37">
        <f t="shared" si="21"/>
      </c>
      <c r="AE37">
        <f t="shared" si="21"/>
      </c>
      <c r="AF37">
        <f t="shared" si="21"/>
      </c>
      <c r="AG37">
        <f t="shared" si="20"/>
      </c>
      <c r="AH37">
        <f t="shared" si="20"/>
      </c>
      <c r="AI37">
        <f t="shared" si="20"/>
      </c>
      <c r="AJ37">
        <f t="shared" si="17"/>
      </c>
      <c r="AK37">
        <f t="shared" si="17"/>
      </c>
      <c r="AL37">
        <f t="shared" si="15"/>
        <v>0</v>
      </c>
    </row>
    <row r="38" spans="1:38" ht="16.5">
      <c r="A38" s="52">
        <v>0.33055555555555555</v>
      </c>
      <c r="B38" s="15" t="s">
        <v>150</v>
      </c>
      <c r="C38" s="1" t="str">
        <f t="shared" si="7"/>
        <v>11102</v>
      </c>
      <c r="D38" t="str">
        <f t="shared" si="2"/>
        <v>1</v>
      </c>
      <c r="E38" t="str">
        <f t="shared" si="3"/>
        <v>1102</v>
      </c>
      <c r="F38" s="2">
        <f t="shared" si="4"/>
        <v>0.3201388888888889</v>
      </c>
      <c r="G38" s="30">
        <f t="shared" si="8"/>
        <v>0</v>
      </c>
      <c r="H38">
        <f t="shared" si="9"/>
      </c>
      <c r="I38">
        <f t="shared" si="10"/>
      </c>
      <c r="J38">
        <f>IF($E38="","",IF(COUNTIF(Team!$A$2:$A$1000,$E38)=0,1,""))</f>
      </c>
      <c r="K38">
        <f t="shared" si="16"/>
      </c>
      <c r="L38" s="30">
        <f t="shared" si="11"/>
        <v>0</v>
      </c>
      <c r="M38">
        <f t="shared" si="12"/>
        <v>35</v>
      </c>
      <c r="N38" s="49">
        <f ca="1" t="shared" si="13"/>
      </c>
      <c r="O38">
        <f t="shared" si="14"/>
        <v>36</v>
      </c>
      <c r="P38" s="15" t="s">
        <v>445</v>
      </c>
      <c r="Q38">
        <f t="shared" si="21"/>
        <v>7</v>
      </c>
      <c r="R38">
        <f t="shared" si="21"/>
        <v>7</v>
      </c>
      <c r="S38">
        <f t="shared" si="21"/>
      </c>
      <c r="T38">
        <f t="shared" si="21"/>
      </c>
      <c r="U38">
        <f t="shared" si="21"/>
      </c>
      <c r="V38">
        <f t="shared" si="21"/>
      </c>
      <c r="W38">
        <f t="shared" si="21"/>
      </c>
      <c r="X38">
        <f t="shared" si="21"/>
      </c>
      <c r="Y38">
        <f t="shared" si="21"/>
      </c>
      <c r="Z38">
        <f t="shared" si="21"/>
      </c>
      <c r="AA38">
        <f t="shared" si="21"/>
      </c>
      <c r="AB38">
        <f t="shared" si="21"/>
      </c>
      <c r="AC38">
        <f t="shared" si="21"/>
      </c>
      <c r="AD38">
        <f t="shared" si="21"/>
      </c>
      <c r="AE38">
        <f t="shared" si="21"/>
      </c>
      <c r="AF38">
        <f t="shared" si="21"/>
      </c>
      <c r="AG38">
        <f t="shared" si="20"/>
      </c>
      <c r="AH38">
        <f t="shared" si="20"/>
      </c>
      <c r="AI38">
        <f t="shared" si="20"/>
      </c>
      <c r="AJ38">
        <f t="shared" si="17"/>
      </c>
      <c r="AK38">
        <f t="shared" si="17"/>
      </c>
      <c r="AL38">
        <f t="shared" si="15"/>
        <v>0</v>
      </c>
    </row>
    <row r="39" spans="1:38" ht="16.5">
      <c r="A39" s="52">
        <v>0.33055555555555555</v>
      </c>
      <c r="B39" s="15" t="s">
        <v>151</v>
      </c>
      <c r="C39" s="1" t="str">
        <f t="shared" si="7"/>
        <v>12301</v>
      </c>
      <c r="D39" t="str">
        <f t="shared" si="2"/>
        <v>1</v>
      </c>
      <c r="E39" t="str">
        <f t="shared" si="3"/>
        <v>2301</v>
      </c>
      <c r="F39" s="2">
        <f t="shared" si="4"/>
        <v>0.3215277777777778</v>
      </c>
      <c r="G39" s="30">
        <f t="shared" si="8"/>
        <v>0</v>
      </c>
      <c r="H39">
        <f t="shared" si="9"/>
      </c>
      <c r="I39">
        <f t="shared" si="10"/>
      </c>
      <c r="J39">
        <f>IF($E39="","",IF(COUNTIF(Team!$A$2:$A$1000,$E39)=0,1,""))</f>
      </c>
      <c r="K39">
        <f t="shared" si="16"/>
      </c>
      <c r="L39" s="30">
        <f t="shared" si="11"/>
        <v>0</v>
      </c>
      <c r="M39">
        <f t="shared" si="12"/>
        <v>36</v>
      </c>
      <c r="N39" s="49">
        <f ca="1" t="shared" si="13"/>
      </c>
      <c r="O39">
        <f t="shared" si="14"/>
        <v>37</v>
      </c>
      <c r="P39" s="15" t="s">
        <v>449</v>
      </c>
      <c r="Q39">
        <f t="shared" si="21"/>
        <v>0</v>
      </c>
      <c r="R39">
        <f t="shared" si="21"/>
        <v>0</v>
      </c>
      <c r="S39">
        <f t="shared" si="21"/>
      </c>
      <c r="T39">
        <f t="shared" si="21"/>
      </c>
      <c r="U39">
        <f t="shared" si="21"/>
      </c>
      <c r="V39">
        <f t="shared" si="21"/>
      </c>
      <c r="W39">
        <f t="shared" si="21"/>
      </c>
      <c r="X39">
        <f t="shared" si="21"/>
      </c>
      <c r="Y39">
        <f t="shared" si="21"/>
      </c>
      <c r="Z39">
        <f t="shared" si="21"/>
      </c>
      <c r="AA39">
        <f t="shared" si="21"/>
      </c>
      <c r="AB39">
        <f t="shared" si="21"/>
      </c>
      <c r="AC39">
        <f t="shared" si="21"/>
      </c>
      <c r="AD39">
        <f t="shared" si="21"/>
      </c>
      <c r="AE39">
        <f t="shared" si="21"/>
      </c>
      <c r="AF39">
        <f t="shared" si="21"/>
      </c>
      <c r="AG39">
        <f t="shared" si="20"/>
      </c>
      <c r="AH39">
        <f t="shared" si="20"/>
      </c>
      <c r="AI39">
        <f t="shared" si="20"/>
      </c>
      <c r="AJ39">
        <f t="shared" si="17"/>
      </c>
      <c r="AK39">
        <f t="shared" si="17"/>
      </c>
      <c r="AL39">
        <f t="shared" si="15"/>
        <v>0</v>
      </c>
    </row>
    <row r="40" spans="1:38" ht="16.5">
      <c r="A40" s="52">
        <v>0.33055555555555555</v>
      </c>
      <c r="B40" s="15" t="s">
        <v>152</v>
      </c>
      <c r="C40" s="1" t="str">
        <f t="shared" si="7"/>
        <v>11208</v>
      </c>
      <c r="D40" t="str">
        <f t="shared" si="2"/>
        <v>1</v>
      </c>
      <c r="E40" t="str">
        <f t="shared" si="3"/>
        <v>1208</v>
      </c>
      <c r="F40" s="2">
        <f t="shared" si="4"/>
        <v>0.3215277777777778</v>
      </c>
      <c r="G40" s="30">
        <f t="shared" si="8"/>
        <v>0</v>
      </c>
      <c r="H40">
        <f t="shared" si="9"/>
      </c>
      <c r="I40">
        <f t="shared" si="10"/>
      </c>
      <c r="J40">
        <f>IF($E40="","",IF(COUNTIF(Team!$A$2:$A$1000,$E40)=0,1,""))</f>
      </c>
      <c r="K40">
        <f t="shared" si="16"/>
      </c>
      <c r="L40" s="30">
        <f t="shared" si="11"/>
        <v>0</v>
      </c>
      <c r="M40">
        <f t="shared" si="12"/>
        <v>37</v>
      </c>
      <c r="N40" s="49">
        <f ca="1" t="shared" si="13"/>
      </c>
      <c r="O40">
        <f t="shared" si="14"/>
        <v>38</v>
      </c>
      <c r="P40" s="15" t="s">
        <v>455</v>
      </c>
      <c r="Q40">
        <f t="shared" si="21"/>
        <v>8</v>
      </c>
      <c r="R40">
        <f t="shared" si="21"/>
        <v>8</v>
      </c>
      <c r="S40">
        <f t="shared" si="21"/>
        <v>8</v>
      </c>
      <c r="T40">
        <f t="shared" si="21"/>
        <v>8</v>
      </c>
      <c r="U40">
        <f t="shared" si="21"/>
        <v>8</v>
      </c>
      <c r="V40">
        <f t="shared" si="21"/>
        <v>8</v>
      </c>
      <c r="W40">
        <f t="shared" si="21"/>
        <v>8</v>
      </c>
      <c r="X40">
        <f t="shared" si="21"/>
        <v>8</v>
      </c>
      <c r="Y40">
        <f t="shared" si="21"/>
        <v>8</v>
      </c>
      <c r="Z40">
        <f t="shared" si="21"/>
        <v>8</v>
      </c>
      <c r="AA40">
        <f t="shared" si="21"/>
        <v>8</v>
      </c>
      <c r="AB40">
        <f t="shared" si="21"/>
        <v>8</v>
      </c>
      <c r="AC40">
        <f t="shared" si="21"/>
        <v>8</v>
      </c>
      <c r="AD40">
        <f t="shared" si="21"/>
        <v>8</v>
      </c>
      <c r="AE40">
        <f t="shared" si="21"/>
      </c>
      <c r="AF40">
        <f t="shared" si="21"/>
      </c>
      <c r="AG40">
        <f t="shared" si="20"/>
      </c>
      <c r="AH40">
        <f t="shared" si="20"/>
      </c>
      <c r="AI40">
        <f t="shared" si="20"/>
      </c>
      <c r="AJ40">
        <f t="shared" si="17"/>
      </c>
      <c r="AK40">
        <f t="shared" si="17"/>
      </c>
      <c r="AL40">
        <f t="shared" si="15"/>
        <v>0</v>
      </c>
    </row>
    <row r="41" spans="1:38" ht="16.5">
      <c r="A41" s="52">
        <v>0.33055555555555555</v>
      </c>
      <c r="B41" s="15" t="s">
        <v>153</v>
      </c>
      <c r="C41" s="1" t="str">
        <f t="shared" si="7"/>
        <v>12101</v>
      </c>
      <c r="D41" t="str">
        <f t="shared" si="2"/>
        <v>1</v>
      </c>
      <c r="E41" t="str">
        <f t="shared" si="3"/>
        <v>2101</v>
      </c>
      <c r="F41" s="2">
        <f t="shared" si="4"/>
        <v>0.3236111111111111</v>
      </c>
      <c r="G41" s="30">
        <f t="shared" si="8"/>
        <v>0</v>
      </c>
      <c r="H41">
        <f t="shared" si="9"/>
      </c>
      <c r="I41">
        <f t="shared" si="10"/>
      </c>
      <c r="J41">
        <f>IF($E41="","",IF(COUNTIF(Team!$A$2:$A$1000,$E41)=0,1,""))</f>
      </c>
      <c r="K41">
        <f t="shared" si="16"/>
      </c>
      <c r="L41" s="30">
        <f t="shared" si="11"/>
        <v>0</v>
      </c>
      <c r="M41">
        <f t="shared" si="12"/>
        <v>38</v>
      </c>
      <c r="N41" s="49">
        <f ca="1" t="shared" si="13"/>
      </c>
      <c r="O41">
        <f t="shared" si="14"/>
        <v>39</v>
      </c>
      <c r="P41" s="15" t="s">
        <v>487</v>
      </c>
      <c r="Q41">
        <f t="shared" si="21"/>
        <v>7</v>
      </c>
      <c r="R41">
        <f t="shared" si="21"/>
        <v>7</v>
      </c>
      <c r="S41">
        <f t="shared" si="21"/>
        <v>7</v>
      </c>
      <c r="T41">
        <f t="shared" si="21"/>
        <v>7</v>
      </c>
      <c r="U41">
        <f t="shared" si="21"/>
        <v>7</v>
      </c>
      <c r="V41">
        <f t="shared" si="21"/>
        <v>7</v>
      </c>
      <c r="W41">
        <f t="shared" si="21"/>
        <v>7</v>
      </c>
      <c r="X41">
        <f t="shared" si="21"/>
        <v>7</v>
      </c>
      <c r="Y41">
        <f t="shared" si="21"/>
      </c>
      <c r="Z41">
        <f t="shared" si="21"/>
      </c>
      <c r="AA41">
        <f t="shared" si="21"/>
      </c>
      <c r="AB41">
        <f t="shared" si="21"/>
      </c>
      <c r="AC41">
        <f t="shared" si="21"/>
      </c>
      <c r="AD41">
        <f t="shared" si="21"/>
      </c>
      <c r="AE41">
        <f t="shared" si="21"/>
      </c>
      <c r="AF41">
        <f t="shared" si="21"/>
      </c>
      <c r="AG41">
        <f t="shared" si="20"/>
      </c>
      <c r="AH41">
        <f t="shared" si="20"/>
      </c>
      <c r="AI41">
        <f t="shared" si="20"/>
      </c>
      <c r="AJ41">
        <f t="shared" si="17"/>
      </c>
      <c r="AK41">
        <f t="shared" si="17"/>
      </c>
      <c r="AL41">
        <f t="shared" si="15"/>
        <v>0</v>
      </c>
    </row>
    <row r="42" spans="1:38" ht="16.5">
      <c r="A42" s="52">
        <v>0.33055555555555555</v>
      </c>
      <c r="B42" s="15" t="s">
        <v>154</v>
      </c>
      <c r="C42" s="1" t="str">
        <f t="shared" si="7"/>
        <v>12102</v>
      </c>
      <c r="D42" t="str">
        <f t="shared" si="2"/>
        <v>1</v>
      </c>
      <c r="E42" t="str">
        <f t="shared" si="3"/>
        <v>2102</v>
      </c>
      <c r="F42" s="2">
        <f t="shared" si="4"/>
        <v>0.32916666666666666</v>
      </c>
      <c r="G42" s="30">
        <f t="shared" si="8"/>
        <v>0</v>
      </c>
      <c r="H42">
        <f t="shared" si="9"/>
      </c>
      <c r="I42">
        <f t="shared" si="10"/>
      </c>
      <c r="J42">
        <f>IF($E42="","",IF(COUNTIF(Team!$A$2:$A$1000,$E42)=0,1,""))</f>
      </c>
      <c r="K42">
        <f t="shared" si="16"/>
      </c>
      <c r="L42" s="30">
        <f t="shared" si="11"/>
        <v>0</v>
      </c>
      <c r="M42">
        <f t="shared" si="12"/>
        <v>39</v>
      </c>
      <c r="N42" s="49">
        <f ca="1" t="shared" si="13"/>
      </c>
      <c r="O42">
        <f t="shared" si="14"/>
        <v>40</v>
      </c>
      <c r="P42" s="15" t="s">
        <v>496</v>
      </c>
      <c r="Q42">
        <f t="shared" si="21"/>
        <v>0</v>
      </c>
      <c r="R42">
        <f t="shared" si="21"/>
        <v>0</v>
      </c>
      <c r="S42">
        <f t="shared" si="21"/>
        <v>0</v>
      </c>
      <c r="T42">
        <f t="shared" si="21"/>
        <v>0</v>
      </c>
      <c r="U42">
        <f t="shared" si="21"/>
        <v>0</v>
      </c>
      <c r="V42">
        <f t="shared" si="21"/>
      </c>
      <c r="W42">
        <f t="shared" si="21"/>
      </c>
      <c r="X42">
        <f t="shared" si="21"/>
      </c>
      <c r="Y42">
        <f t="shared" si="21"/>
      </c>
      <c r="Z42">
        <f t="shared" si="21"/>
      </c>
      <c r="AA42">
        <f t="shared" si="21"/>
      </c>
      <c r="AB42">
        <f t="shared" si="21"/>
      </c>
      <c r="AC42">
        <f t="shared" si="21"/>
      </c>
      <c r="AD42">
        <f t="shared" si="21"/>
      </c>
      <c r="AE42">
        <f t="shared" si="21"/>
      </c>
      <c r="AF42">
        <f t="shared" si="21"/>
      </c>
      <c r="AG42">
        <f t="shared" si="20"/>
      </c>
      <c r="AH42">
        <f t="shared" si="20"/>
      </c>
      <c r="AI42">
        <f t="shared" si="20"/>
      </c>
      <c r="AJ42">
        <f t="shared" si="17"/>
      </c>
      <c r="AK42">
        <f t="shared" si="17"/>
      </c>
      <c r="AL42">
        <f t="shared" si="15"/>
        <v>0</v>
      </c>
    </row>
    <row r="43" spans="1:38" ht="16.5">
      <c r="A43" s="52">
        <v>0.3340277777777778</v>
      </c>
      <c r="B43" s="15" t="s">
        <v>156</v>
      </c>
      <c r="C43" s="1" t="str">
        <f t="shared" si="7"/>
        <v>21103</v>
      </c>
      <c r="D43" t="str">
        <f t="shared" si="2"/>
        <v>2</v>
      </c>
      <c r="E43" t="str">
        <f t="shared" si="3"/>
        <v>1103</v>
      </c>
      <c r="F43" s="2">
        <f t="shared" si="4"/>
        <v>0.33194444444444443</v>
      </c>
      <c r="G43" s="30">
        <f t="shared" si="8"/>
        <v>0</v>
      </c>
      <c r="H43">
        <f t="shared" si="9"/>
      </c>
      <c r="I43">
        <f t="shared" si="10"/>
      </c>
      <c r="J43">
        <f>IF($E43="","",IF(COUNTIF(Team!$A$2:$A$1000,$E43)=0,1,""))</f>
      </c>
      <c r="K43">
        <f t="shared" si="16"/>
      </c>
      <c r="L43" s="30">
        <f t="shared" si="11"/>
        <v>0</v>
      </c>
      <c r="M43">
        <f t="shared" si="12"/>
        <v>40</v>
      </c>
      <c r="N43" s="49">
        <f ca="1" t="shared" si="13"/>
      </c>
      <c r="O43">
        <f t="shared" si="14"/>
        <v>41</v>
      </c>
      <c r="P43" s="15" t="s">
        <v>513</v>
      </c>
      <c r="Q43">
        <f t="shared" si="21"/>
        <v>0</v>
      </c>
      <c r="R43">
        <f t="shared" si="21"/>
        <v>0</v>
      </c>
      <c r="S43">
        <f t="shared" si="21"/>
        <v>0</v>
      </c>
      <c r="T43">
        <f t="shared" si="21"/>
        <v>0</v>
      </c>
      <c r="U43">
        <f t="shared" si="21"/>
        <v>0</v>
      </c>
      <c r="V43">
        <f t="shared" si="21"/>
        <v>0</v>
      </c>
      <c r="W43">
        <f t="shared" si="21"/>
        <v>0</v>
      </c>
      <c r="X43">
        <f t="shared" si="21"/>
        <v>0</v>
      </c>
      <c r="Y43">
        <f t="shared" si="21"/>
        <v>0</v>
      </c>
      <c r="Z43">
        <f t="shared" si="21"/>
      </c>
      <c r="AA43">
        <f t="shared" si="21"/>
      </c>
      <c r="AB43">
        <f t="shared" si="21"/>
      </c>
      <c r="AC43">
        <f t="shared" si="21"/>
      </c>
      <c r="AD43">
        <f t="shared" si="21"/>
      </c>
      <c r="AE43">
        <f t="shared" si="21"/>
      </c>
      <c r="AF43">
        <f t="shared" si="21"/>
      </c>
      <c r="AG43">
        <f t="shared" si="20"/>
      </c>
      <c r="AH43">
        <f t="shared" si="20"/>
      </c>
      <c r="AI43">
        <f t="shared" si="20"/>
      </c>
      <c r="AJ43">
        <f t="shared" si="17"/>
      </c>
      <c r="AK43">
        <f t="shared" si="17"/>
      </c>
      <c r="AL43">
        <f t="shared" si="15"/>
        <v>0</v>
      </c>
    </row>
    <row r="44" spans="1:16" ht="16.5">
      <c r="A44" s="52">
        <v>0.3340277777777778</v>
      </c>
      <c r="B44" s="15" t="s">
        <v>157</v>
      </c>
      <c r="C44" s="1" t="str">
        <f t="shared" si="7"/>
        <v>21105</v>
      </c>
      <c r="D44" t="str">
        <f t="shared" si="2"/>
        <v>2</v>
      </c>
      <c r="E44" t="str">
        <f t="shared" si="3"/>
        <v>1105</v>
      </c>
      <c r="F44" s="2">
        <f t="shared" si="4"/>
        <v>0.33125</v>
      </c>
      <c r="G44" s="30">
        <f t="shared" si="8"/>
        <v>0</v>
      </c>
      <c r="H44">
        <f t="shared" si="9"/>
      </c>
      <c r="I44">
        <f t="shared" si="10"/>
      </c>
      <c r="J44">
        <f>IF($E44="","",IF(COUNTIF(Team!$A$2:$A$1000,$E44)=0,1,""))</f>
      </c>
      <c r="K44">
        <f t="shared" si="16"/>
      </c>
      <c r="L44" s="30">
        <f t="shared" si="11"/>
        <v>0</v>
      </c>
      <c r="O44">
        <f t="shared" si="14"/>
        <v>42</v>
      </c>
      <c r="P44" s="15" t="s">
        <v>523</v>
      </c>
    </row>
    <row r="45" spans="1:16" ht="16.5">
      <c r="A45" s="52">
        <v>0.3340277777777778</v>
      </c>
      <c r="B45" s="15" t="s">
        <v>158</v>
      </c>
      <c r="C45" s="1" t="str">
        <f t="shared" si="7"/>
        <v>22305</v>
      </c>
      <c r="D45" t="str">
        <f t="shared" si="2"/>
        <v>2</v>
      </c>
      <c r="E45" t="str">
        <f t="shared" si="3"/>
        <v>2305</v>
      </c>
      <c r="F45" s="2">
        <f t="shared" si="4"/>
        <v>0.3284722222222222</v>
      </c>
      <c r="G45" s="30">
        <f t="shared" si="8"/>
        <v>0</v>
      </c>
      <c r="H45">
        <f t="shared" si="9"/>
      </c>
      <c r="I45">
        <f t="shared" si="10"/>
      </c>
      <c r="J45">
        <f>IF($E45="","",IF(COUNTIF(Team!$A$2:$A$1000,$E45)=0,1,""))</f>
      </c>
      <c r="K45">
        <f t="shared" si="16"/>
      </c>
      <c r="L45" s="30">
        <f t="shared" si="11"/>
        <v>0</v>
      </c>
      <c r="O45">
        <f t="shared" si="14"/>
        <v>43</v>
      </c>
      <c r="P45" s="15" t="s">
        <v>526</v>
      </c>
    </row>
    <row r="46" spans="1:16" ht="16.5">
      <c r="A46" s="52">
        <v>0.3340277777777778</v>
      </c>
      <c r="B46" s="15" t="s">
        <v>159</v>
      </c>
      <c r="C46" s="1" t="str">
        <f t="shared" si="7"/>
        <v>22306</v>
      </c>
      <c r="D46" t="str">
        <f t="shared" si="2"/>
        <v>2</v>
      </c>
      <c r="E46" t="str">
        <f t="shared" si="3"/>
        <v>2306</v>
      </c>
      <c r="F46" s="2">
        <f t="shared" si="4"/>
        <v>0.3298611111111111</v>
      </c>
      <c r="G46" s="30">
        <f t="shared" si="8"/>
        <v>0</v>
      </c>
      <c r="H46">
        <f t="shared" si="9"/>
      </c>
      <c r="I46">
        <f t="shared" si="10"/>
      </c>
      <c r="J46">
        <f>IF($E46="","",IF(COUNTIF(Team!$A$2:$A$1000,$E46)=0,1,""))</f>
      </c>
      <c r="K46">
        <f t="shared" si="16"/>
      </c>
      <c r="L46" s="30">
        <f t="shared" si="11"/>
        <v>0</v>
      </c>
      <c r="O46">
        <f t="shared" si="14"/>
        <v>44</v>
      </c>
      <c r="P46" s="15" t="s">
        <v>546</v>
      </c>
    </row>
    <row r="47" spans="1:16" ht="16.5">
      <c r="A47" s="52">
        <v>0.34097222222222223</v>
      </c>
      <c r="B47" s="15" t="s">
        <v>161</v>
      </c>
      <c r="C47" s="1" t="str">
        <f t="shared" si="7"/>
        <v>21106</v>
      </c>
      <c r="D47" t="str">
        <f t="shared" si="2"/>
        <v>2</v>
      </c>
      <c r="E47" t="str">
        <f t="shared" si="3"/>
        <v>1106</v>
      </c>
      <c r="F47" s="2">
        <f t="shared" si="4"/>
        <v>0.3361111111111111</v>
      </c>
      <c r="G47" s="30">
        <f t="shared" si="8"/>
        <v>0</v>
      </c>
      <c r="H47">
        <f t="shared" si="9"/>
      </c>
      <c r="I47">
        <f t="shared" si="10"/>
      </c>
      <c r="J47">
        <f>IF($E47="","",IF(COUNTIF(Team!$A$2:$A$1000,$E47)=0,1,""))</f>
      </c>
      <c r="K47">
        <f t="shared" si="16"/>
      </c>
      <c r="L47" s="30">
        <f t="shared" si="11"/>
        <v>0</v>
      </c>
      <c r="O47">
        <f t="shared" si="14"/>
        <v>45</v>
      </c>
      <c r="P47" s="15" t="s">
        <v>559</v>
      </c>
    </row>
    <row r="48" spans="1:16" ht="16.5">
      <c r="A48" s="52">
        <v>0.34097222222222223</v>
      </c>
      <c r="B48" s="15" t="s">
        <v>162</v>
      </c>
      <c r="C48" s="1" t="str">
        <f t="shared" si="7"/>
        <v>21207</v>
      </c>
      <c r="D48" t="str">
        <f t="shared" si="2"/>
        <v>2</v>
      </c>
      <c r="E48" t="str">
        <f t="shared" si="3"/>
        <v>1207</v>
      </c>
      <c r="F48" s="2">
        <f t="shared" si="4"/>
        <v>0.3347222222222222</v>
      </c>
      <c r="G48" s="30">
        <f t="shared" si="8"/>
        <v>0</v>
      </c>
      <c r="H48">
        <f t="shared" si="9"/>
      </c>
      <c r="I48">
        <f t="shared" si="10"/>
      </c>
      <c r="J48">
        <f>IF($E48="","",IF(COUNTIF(Team!$A$2:$A$1000,$E48)=0,1,""))</f>
      </c>
      <c r="K48">
        <f t="shared" si="16"/>
      </c>
      <c r="L48" s="30">
        <f t="shared" si="11"/>
        <v>0</v>
      </c>
      <c r="O48">
        <f t="shared" si="14"/>
        <v>46</v>
      </c>
      <c r="P48" s="15" t="s">
        <v>577</v>
      </c>
    </row>
    <row r="49" spans="1:16" ht="16.5">
      <c r="A49" s="52">
        <v>0.34097222222222223</v>
      </c>
      <c r="B49" s="15" t="s">
        <v>163</v>
      </c>
      <c r="C49" s="1" t="str">
        <f t="shared" si="7"/>
        <v>21216</v>
      </c>
      <c r="D49" t="str">
        <f t="shared" si="2"/>
        <v>2</v>
      </c>
      <c r="E49" t="str">
        <f t="shared" si="3"/>
        <v>1216</v>
      </c>
      <c r="F49" s="2">
        <f t="shared" si="4"/>
        <v>0.3354166666666667</v>
      </c>
      <c r="G49" s="30">
        <f t="shared" si="8"/>
        <v>0</v>
      </c>
      <c r="H49">
        <f t="shared" si="9"/>
      </c>
      <c r="I49">
        <f t="shared" si="10"/>
      </c>
      <c r="J49">
        <f>IF($E49="","",IF(COUNTIF(Team!$A$2:$A$1000,$E49)=0,1,""))</f>
      </c>
      <c r="K49">
        <f t="shared" si="16"/>
      </c>
      <c r="L49" s="30">
        <f t="shared" si="11"/>
        <v>0</v>
      </c>
      <c r="O49">
        <f t="shared" si="14"/>
        <v>47</v>
      </c>
      <c r="P49" s="15" t="s">
        <v>581</v>
      </c>
    </row>
    <row r="50" spans="1:16" ht="16.5">
      <c r="A50" s="52">
        <v>0.34097222222222223</v>
      </c>
      <c r="B50" s="15" t="s">
        <v>164</v>
      </c>
      <c r="C50" s="1" t="str">
        <f t="shared" si="7"/>
        <v>22302</v>
      </c>
      <c r="D50" t="str">
        <f t="shared" si="2"/>
        <v>2</v>
      </c>
      <c r="E50" t="str">
        <f t="shared" si="3"/>
        <v>2302</v>
      </c>
      <c r="F50" s="2">
        <f t="shared" si="4"/>
        <v>0.3361111111111111</v>
      </c>
      <c r="G50" s="30">
        <f t="shared" si="8"/>
        <v>0</v>
      </c>
      <c r="H50">
        <f t="shared" si="9"/>
      </c>
      <c r="I50">
        <f t="shared" si="10"/>
      </c>
      <c r="J50">
        <f>IF($E50="","",IF(COUNTIF(Team!$A$2:$A$1000,$E50)=0,1,""))</f>
      </c>
      <c r="K50">
        <f>IF($E50="","",IF(LEN($B50)&lt;&gt;9,1,""))</f>
      </c>
      <c r="L50" s="30">
        <f t="shared" si="11"/>
        <v>0</v>
      </c>
      <c r="O50">
        <f t="shared" si="14"/>
        <v>48</v>
      </c>
      <c r="P50" s="15" t="s">
        <v>600</v>
      </c>
    </row>
    <row r="51" spans="1:16" ht="16.5">
      <c r="A51" s="52">
        <v>0.3527777777777778</v>
      </c>
      <c r="B51" s="15" t="s">
        <v>166</v>
      </c>
      <c r="C51" s="1" t="str">
        <f t="shared" si="7"/>
        <v>21101</v>
      </c>
      <c r="D51" t="str">
        <f t="shared" si="2"/>
        <v>2</v>
      </c>
      <c r="E51" t="str">
        <f t="shared" si="3"/>
        <v>1101</v>
      </c>
      <c r="F51" s="2">
        <f t="shared" si="4"/>
        <v>0.3451388888888889</v>
      </c>
      <c r="G51" s="30">
        <f t="shared" si="8"/>
        <v>0</v>
      </c>
      <c r="H51">
        <f t="shared" si="9"/>
      </c>
      <c r="I51">
        <f t="shared" si="10"/>
      </c>
      <c r="J51">
        <f>IF($E51="","",IF(COUNTIF(Team!$A$2:$A$1000,$E51)=0,1,""))</f>
      </c>
      <c r="K51">
        <f aca="true" t="shared" si="22" ref="K51:K114">IF($E51="","",IF(LEN($B51)&lt;&gt;9,1,""))</f>
      </c>
      <c r="L51" s="30">
        <f t="shared" si="11"/>
        <v>0</v>
      </c>
      <c r="O51">
        <f t="shared" si="14"/>
        <v>49</v>
      </c>
      <c r="P51" s="15" t="s">
        <v>620</v>
      </c>
    </row>
    <row r="52" spans="1:16" ht="16.5">
      <c r="A52" s="52">
        <v>0.3527777777777778</v>
      </c>
      <c r="B52" s="15" t="s">
        <v>167</v>
      </c>
      <c r="C52" s="1" t="str">
        <f t="shared" si="7"/>
        <v>21104</v>
      </c>
      <c r="D52" t="str">
        <f t="shared" si="2"/>
        <v>2</v>
      </c>
      <c r="E52" t="str">
        <f t="shared" si="3"/>
        <v>1104</v>
      </c>
      <c r="F52" s="2">
        <f t="shared" si="4"/>
        <v>0.34722222222222227</v>
      </c>
      <c r="G52" s="30">
        <f t="shared" si="8"/>
        <v>0</v>
      </c>
      <c r="H52">
        <f t="shared" si="9"/>
      </c>
      <c r="I52">
        <f t="shared" si="10"/>
      </c>
      <c r="J52">
        <f>IF($E52="","",IF(COUNTIF(Team!$A$2:$A$1000,$E52)=0,1,""))</f>
      </c>
      <c r="K52">
        <f t="shared" si="22"/>
      </c>
      <c r="L52" s="30">
        <f t="shared" si="11"/>
        <v>0</v>
      </c>
      <c r="O52">
        <f t="shared" si="14"/>
        <v>50</v>
      </c>
      <c r="P52" s="15" t="s">
        <v>621</v>
      </c>
    </row>
    <row r="53" spans="1:16" ht="16.5">
      <c r="A53" s="52">
        <v>0.3527777777777778</v>
      </c>
      <c r="C53" s="1">
        <f t="shared" si="7"/>
      </c>
      <c r="D53">
        <f t="shared" si="2"/>
      </c>
      <c r="E53">
        <f t="shared" si="3"/>
      </c>
      <c r="F53" s="2">
        <f aca="true" t="shared" si="23" ref="F53:F114">IF(ISERROR(TIME(MID($B53,6,2),MID($B53,8,2),0)),"",TIME(MID($B53,6,2),MID($B53,8,2),0))</f>
      </c>
      <c r="G53" s="30">
        <f t="shared" si="8"/>
      </c>
      <c r="H53" t="e">
        <f t="shared" si="9"/>
        <v>#VALUE!</v>
      </c>
      <c r="I53">
        <f t="shared" si="10"/>
      </c>
      <c r="J53">
        <f>IF($E53="","",IF(COUNTIF(Team!$A$2:$A$1000,$E53)=0,1,""))</f>
      </c>
      <c r="K53">
        <f t="shared" si="22"/>
      </c>
      <c r="L53" s="30" t="e">
        <f t="shared" si="11"/>
        <v>#VALUE!</v>
      </c>
      <c r="O53">
        <f t="shared" si="14"/>
        <v>51</v>
      </c>
      <c r="P53" s="15" t="s">
        <v>632</v>
      </c>
    </row>
    <row r="54" spans="1:16" ht="16.5">
      <c r="A54" s="52">
        <v>0.3527777777777778</v>
      </c>
      <c r="C54" s="1">
        <f t="shared" si="7"/>
      </c>
      <c r="D54">
        <f t="shared" si="2"/>
      </c>
      <c r="E54">
        <f t="shared" si="3"/>
      </c>
      <c r="F54" s="2">
        <f t="shared" si="23"/>
      </c>
      <c r="G54" s="30">
        <f t="shared" si="8"/>
      </c>
      <c r="H54" t="e">
        <f t="shared" si="9"/>
        <v>#VALUE!</v>
      </c>
      <c r="I54">
        <f t="shared" si="10"/>
      </c>
      <c r="J54">
        <f>IF($E54="","",IF(COUNTIF(Team!$A$2:$A$1000,$E54)=0,1,""))</f>
      </c>
      <c r="K54">
        <f t="shared" si="22"/>
      </c>
      <c r="L54" s="30" t="e">
        <f t="shared" si="11"/>
        <v>#VALUE!</v>
      </c>
      <c r="O54">
        <f t="shared" si="14"/>
        <v>52</v>
      </c>
      <c r="P54" s="15" t="s">
        <v>645</v>
      </c>
    </row>
    <row r="55" spans="1:16" ht="16.5">
      <c r="A55" s="52">
        <v>0.3527777777777778</v>
      </c>
      <c r="B55" s="15" t="s">
        <v>168</v>
      </c>
      <c r="C55" s="1" t="str">
        <f t="shared" si="7"/>
        <v>21206</v>
      </c>
      <c r="D55" t="str">
        <f t="shared" si="2"/>
        <v>2</v>
      </c>
      <c r="E55" t="str">
        <f t="shared" si="3"/>
        <v>1206</v>
      </c>
      <c r="F55" s="2">
        <f t="shared" si="23"/>
        <v>0.3451388888888889</v>
      </c>
      <c r="G55" s="30">
        <f t="shared" si="8"/>
        <v>0</v>
      </c>
      <c r="H55">
        <f t="shared" si="9"/>
      </c>
      <c r="I55">
        <f t="shared" si="10"/>
      </c>
      <c r="J55">
        <f>IF($E55="","",IF(COUNTIF(Team!$A$2:$A$1000,$E55)=0,1,""))</f>
      </c>
      <c r="K55">
        <f t="shared" si="22"/>
      </c>
      <c r="L55" s="30">
        <f t="shared" si="11"/>
        <v>0</v>
      </c>
      <c r="O55">
        <f t="shared" si="14"/>
        <v>53</v>
      </c>
      <c r="P55" s="15" t="s">
        <v>664</v>
      </c>
    </row>
    <row r="56" spans="1:16" ht="16.5">
      <c r="A56" s="52">
        <v>0.3527777777777778</v>
      </c>
      <c r="C56" s="1">
        <f t="shared" si="7"/>
      </c>
      <c r="D56">
        <f t="shared" si="2"/>
      </c>
      <c r="E56">
        <f t="shared" si="3"/>
      </c>
      <c r="F56" s="2">
        <f t="shared" si="23"/>
      </c>
      <c r="G56" s="30">
        <f t="shared" si="8"/>
      </c>
      <c r="H56" t="e">
        <f t="shared" si="9"/>
        <v>#VALUE!</v>
      </c>
      <c r="I56">
        <f t="shared" si="10"/>
      </c>
      <c r="J56">
        <f>IF($E56="","",IF(COUNTIF(Team!$A$2:$A$1000,$E56)=0,1,""))</f>
      </c>
      <c r="K56">
        <f t="shared" si="22"/>
      </c>
      <c r="L56" s="30" t="e">
        <f t="shared" si="11"/>
        <v>#VALUE!</v>
      </c>
      <c r="O56">
        <f t="shared" si="14"/>
        <v>54</v>
      </c>
      <c r="P56" s="15" t="s">
        <v>670</v>
      </c>
    </row>
    <row r="57" spans="1:15" ht="16.5">
      <c r="A57" s="52">
        <v>0.3527777777777778</v>
      </c>
      <c r="B57" s="15" t="s">
        <v>169</v>
      </c>
      <c r="C57" s="1" t="str">
        <f t="shared" si="7"/>
        <v>21215</v>
      </c>
      <c r="D57" t="str">
        <f t="shared" si="2"/>
        <v>2</v>
      </c>
      <c r="E57" t="str">
        <f t="shared" si="3"/>
        <v>1215</v>
      </c>
      <c r="F57" s="2">
        <f t="shared" si="23"/>
        <v>0.3451388888888889</v>
      </c>
      <c r="G57" s="30">
        <f t="shared" si="8"/>
        <v>0</v>
      </c>
      <c r="H57">
        <f t="shared" si="9"/>
      </c>
      <c r="I57">
        <f t="shared" si="10"/>
      </c>
      <c r="J57">
        <f>IF($E57="","",IF(COUNTIF(Team!$A$2:$A$1000,$E57)=0,1,""))</f>
      </c>
      <c r="K57">
        <f t="shared" si="22"/>
      </c>
      <c r="L57" s="30">
        <f t="shared" si="11"/>
        <v>0</v>
      </c>
      <c r="O57">
        <f t="shared" si="14"/>
        <v>55</v>
      </c>
    </row>
    <row r="58" spans="1:15" ht="16.5">
      <c r="A58" s="52">
        <v>0.3527777777777778</v>
      </c>
      <c r="C58" s="1">
        <f t="shared" si="7"/>
      </c>
      <c r="D58">
        <f t="shared" si="2"/>
      </c>
      <c r="E58">
        <f t="shared" si="3"/>
      </c>
      <c r="F58" s="2">
        <f t="shared" si="23"/>
      </c>
      <c r="G58" s="30">
        <f t="shared" si="8"/>
      </c>
      <c r="H58" t="e">
        <f t="shared" si="9"/>
        <v>#VALUE!</v>
      </c>
      <c r="I58">
        <f t="shared" si="10"/>
      </c>
      <c r="J58">
        <f>IF($E58="","",IF(COUNTIF(Team!$A$2:$A$1000,$E58)=0,1,""))</f>
      </c>
      <c r="K58">
        <f t="shared" si="22"/>
      </c>
      <c r="L58" s="30" t="e">
        <f t="shared" si="11"/>
        <v>#VALUE!</v>
      </c>
      <c r="O58">
        <f t="shared" si="14"/>
        <v>56</v>
      </c>
    </row>
    <row r="59" spans="1:15" ht="16.5">
      <c r="A59" s="52">
        <v>0.3527777777777778</v>
      </c>
      <c r="B59" s="15" t="s">
        <v>170</v>
      </c>
      <c r="C59" s="1" t="str">
        <f t="shared" si="7"/>
        <v>21217</v>
      </c>
      <c r="D59" t="str">
        <f t="shared" si="2"/>
        <v>2</v>
      </c>
      <c r="E59" t="str">
        <f t="shared" si="3"/>
        <v>1217</v>
      </c>
      <c r="F59" s="2">
        <f t="shared" si="23"/>
        <v>0.3444444444444445</v>
      </c>
      <c r="G59" s="30">
        <f t="shared" si="8"/>
        <v>0</v>
      </c>
      <c r="H59">
        <f t="shared" si="9"/>
      </c>
      <c r="I59">
        <f t="shared" si="10"/>
      </c>
      <c r="J59">
        <f>IF($E59="","",IF(COUNTIF(Team!$A$2:$A$1000,$E59)=0,1,""))</f>
      </c>
      <c r="K59">
        <f t="shared" si="22"/>
      </c>
      <c r="L59" s="30">
        <f t="shared" si="11"/>
        <v>0</v>
      </c>
      <c r="O59">
        <f t="shared" si="14"/>
        <v>57</v>
      </c>
    </row>
    <row r="60" spans="1:15" ht="16.5">
      <c r="A60" s="52">
        <v>0.3527777777777778</v>
      </c>
      <c r="B60" s="15" t="s">
        <v>171</v>
      </c>
      <c r="C60" s="1" t="str">
        <f t="shared" si="7"/>
        <v>22104</v>
      </c>
      <c r="D60" t="str">
        <f t="shared" si="2"/>
        <v>2</v>
      </c>
      <c r="E60" t="str">
        <f t="shared" si="3"/>
        <v>2104</v>
      </c>
      <c r="F60" s="2">
        <f t="shared" si="23"/>
        <v>0.34652777777777777</v>
      </c>
      <c r="G60" s="30">
        <f t="shared" si="8"/>
        <v>0</v>
      </c>
      <c r="H60">
        <f t="shared" si="9"/>
      </c>
      <c r="I60">
        <f t="shared" si="10"/>
      </c>
      <c r="J60">
        <f>IF($E60="","",IF(COUNTIF(Team!$A$2:$A$1000,$E60)=0,1,""))</f>
      </c>
      <c r="K60">
        <f t="shared" si="22"/>
      </c>
      <c r="L60" s="30">
        <f t="shared" si="11"/>
        <v>0</v>
      </c>
      <c r="O60">
        <f t="shared" si="14"/>
        <v>58</v>
      </c>
    </row>
    <row r="61" spans="1:15" ht="16.5">
      <c r="A61" s="52">
        <v>0.3611111111111111</v>
      </c>
      <c r="B61" s="15" t="s">
        <v>172</v>
      </c>
      <c r="C61" s="1" t="str">
        <f t="shared" si="7"/>
        <v>42305</v>
      </c>
      <c r="D61" t="str">
        <f t="shared" si="2"/>
        <v>4</v>
      </c>
      <c r="E61" t="str">
        <f t="shared" si="3"/>
        <v>2305</v>
      </c>
      <c r="F61" s="2">
        <f t="shared" si="23"/>
        <v>0.3548611111111111</v>
      </c>
      <c r="G61" s="30">
        <f t="shared" si="8"/>
        <v>0</v>
      </c>
      <c r="H61">
        <f t="shared" si="9"/>
      </c>
      <c r="I61">
        <f t="shared" si="10"/>
      </c>
      <c r="J61">
        <f>IF($E61="","",IF(COUNTIF(Team!$A$2:$A$1000,$E61)=0,1,""))</f>
      </c>
      <c r="K61">
        <f t="shared" si="22"/>
      </c>
      <c r="L61" s="30">
        <f t="shared" si="11"/>
        <v>0</v>
      </c>
      <c r="O61">
        <f t="shared" si="14"/>
        <v>59</v>
      </c>
    </row>
    <row r="62" spans="1:15" ht="16.5">
      <c r="A62" s="52">
        <v>0.3611111111111111</v>
      </c>
      <c r="B62" s="15" t="s">
        <v>173</v>
      </c>
      <c r="C62" s="1" t="str">
        <f t="shared" si="7"/>
        <v>42306</v>
      </c>
      <c r="D62" t="str">
        <f t="shared" si="2"/>
        <v>4</v>
      </c>
      <c r="E62" t="str">
        <f t="shared" si="3"/>
        <v>2306</v>
      </c>
      <c r="F62" s="2">
        <f t="shared" si="23"/>
        <v>0.3597222222222222</v>
      </c>
      <c r="G62" s="30">
        <f t="shared" si="8"/>
        <v>0</v>
      </c>
      <c r="H62">
        <f t="shared" si="9"/>
      </c>
      <c r="I62">
        <f t="shared" si="10"/>
      </c>
      <c r="J62">
        <f>IF($E62="","",IF(COUNTIF(Team!$A$2:$A$1000,$E62)=0,1,""))</f>
      </c>
      <c r="K62">
        <f t="shared" si="22"/>
      </c>
      <c r="L62" s="30">
        <f t="shared" si="11"/>
        <v>0</v>
      </c>
      <c r="O62">
        <f t="shared" si="14"/>
        <v>60</v>
      </c>
    </row>
    <row r="63" spans="1:15" ht="16.5">
      <c r="A63" s="52">
        <v>0.3673611111111111</v>
      </c>
      <c r="B63" s="57" t="s">
        <v>176</v>
      </c>
      <c r="C63" s="1" t="str">
        <f t="shared" si="7"/>
        <v>41105</v>
      </c>
      <c r="D63" t="str">
        <f t="shared" si="2"/>
        <v>4</v>
      </c>
      <c r="E63" t="str">
        <f t="shared" si="3"/>
        <v>1105</v>
      </c>
      <c r="F63" s="2">
        <f t="shared" si="23"/>
        <v>0.3638888888888889</v>
      </c>
      <c r="G63" s="30">
        <f t="shared" si="8"/>
        <v>0</v>
      </c>
      <c r="H63">
        <f t="shared" si="9"/>
      </c>
      <c r="I63">
        <f t="shared" si="10"/>
      </c>
      <c r="J63">
        <f>IF($E63="","",IF(COUNTIF(Team!$A$2:$A$1000,$E63)=0,1,""))</f>
      </c>
      <c r="K63">
        <f t="shared" si="22"/>
      </c>
      <c r="L63" s="30">
        <f t="shared" si="11"/>
        <v>0</v>
      </c>
      <c r="O63">
        <f t="shared" si="14"/>
        <v>61</v>
      </c>
    </row>
    <row r="64" spans="1:15" ht="16.5">
      <c r="A64" s="52">
        <v>0.3673611111111111</v>
      </c>
      <c r="B64" s="57" t="s">
        <v>177</v>
      </c>
      <c r="C64" s="1" t="str">
        <f t="shared" si="7"/>
        <v>41103</v>
      </c>
      <c r="D64" t="str">
        <f t="shared" si="2"/>
        <v>4</v>
      </c>
      <c r="E64" t="str">
        <f t="shared" si="3"/>
        <v>1103</v>
      </c>
      <c r="F64" s="2">
        <f t="shared" si="23"/>
        <v>0.3645833333333333</v>
      </c>
      <c r="G64" s="30">
        <f t="shared" si="8"/>
        <v>0</v>
      </c>
      <c r="H64">
        <f t="shared" si="9"/>
      </c>
      <c r="I64">
        <f t="shared" si="10"/>
      </c>
      <c r="J64">
        <f>IF($E64="","",IF(COUNTIF(Team!$A$2:$A$1000,$E64)=0,1,""))</f>
      </c>
      <c r="K64">
        <f t="shared" si="22"/>
      </c>
      <c r="L64" s="30">
        <f t="shared" si="11"/>
        <v>0</v>
      </c>
      <c r="O64">
        <f t="shared" si="14"/>
        <v>62</v>
      </c>
    </row>
    <row r="65" spans="1:15" ht="16.5">
      <c r="A65" s="52">
        <v>0.36875</v>
      </c>
      <c r="B65" s="15" t="s">
        <v>178</v>
      </c>
      <c r="C65" s="1" t="str">
        <f t="shared" si="7"/>
        <v>42302</v>
      </c>
      <c r="D65" t="str">
        <f t="shared" si="2"/>
        <v>4</v>
      </c>
      <c r="E65" t="str">
        <f t="shared" si="3"/>
        <v>2302</v>
      </c>
      <c r="F65" s="2">
        <f t="shared" si="23"/>
        <v>0.3666666666666667</v>
      </c>
      <c r="G65" s="30">
        <f t="shared" si="8"/>
        <v>0</v>
      </c>
      <c r="H65">
        <f t="shared" si="9"/>
      </c>
      <c r="I65">
        <f t="shared" si="10"/>
      </c>
      <c r="J65">
        <f>IF($E65="","",IF(COUNTIF(Team!$A$2:$A$1000,$E65)=0,1,""))</f>
      </c>
      <c r="K65">
        <f t="shared" si="22"/>
      </c>
      <c r="L65" s="30">
        <f t="shared" si="11"/>
        <v>0</v>
      </c>
      <c r="O65">
        <f t="shared" si="14"/>
        <v>63</v>
      </c>
    </row>
    <row r="66" spans="1:15" ht="16.5">
      <c r="A66" s="52">
        <v>0.36875</v>
      </c>
      <c r="B66" s="15" t="s">
        <v>179</v>
      </c>
      <c r="C66" s="1" t="str">
        <f t="shared" si="7"/>
        <v>41207</v>
      </c>
      <c r="D66" t="str">
        <f t="shared" si="2"/>
        <v>4</v>
      </c>
      <c r="E66" t="str">
        <f t="shared" si="3"/>
        <v>1207</v>
      </c>
      <c r="F66" s="2">
        <f t="shared" si="23"/>
        <v>0.3666666666666667</v>
      </c>
      <c r="G66" s="30">
        <f t="shared" si="8"/>
        <v>0</v>
      </c>
      <c r="H66">
        <f t="shared" si="9"/>
      </c>
      <c r="I66">
        <f t="shared" si="10"/>
      </c>
      <c r="J66">
        <f>IF($E66="","",IF(COUNTIF(Team!$A$2:$A$1000,$E66)=0,1,""))</f>
      </c>
      <c r="K66">
        <f t="shared" si="22"/>
      </c>
      <c r="L66" s="30">
        <f t="shared" si="11"/>
        <v>0</v>
      </c>
      <c r="O66">
        <f t="shared" si="14"/>
        <v>64</v>
      </c>
    </row>
    <row r="67" spans="1:15" ht="16.5">
      <c r="A67" s="52">
        <v>0.37777777777777777</v>
      </c>
      <c r="B67" s="15" t="s">
        <v>180</v>
      </c>
      <c r="C67" s="1" t="str">
        <f t="shared" si="7"/>
        <v>21107</v>
      </c>
      <c r="D67" t="str">
        <f aca="true" t="shared" si="24" ref="D67:D130">LEFT($B67)</f>
        <v>2</v>
      </c>
      <c r="E67" t="str">
        <f aca="true" t="shared" si="25" ref="E67:E130">MID($B67,2,4)</f>
        <v>1107</v>
      </c>
      <c r="F67" s="2">
        <f t="shared" si="23"/>
        <v>0.3625</v>
      </c>
      <c r="G67" s="30">
        <f t="shared" si="8"/>
        <v>0</v>
      </c>
      <c r="H67">
        <f t="shared" si="9"/>
      </c>
      <c r="I67">
        <f t="shared" si="10"/>
      </c>
      <c r="J67">
        <f>IF($E67="","",IF(COUNTIF(Team!$A$2:$A$1000,$E67)=0,1,""))</f>
      </c>
      <c r="K67">
        <f t="shared" si="22"/>
      </c>
      <c r="L67" s="30">
        <f t="shared" si="11"/>
        <v>0</v>
      </c>
      <c r="O67">
        <f t="shared" si="14"/>
        <v>65</v>
      </c>
    </row>
    <row r="68" spans="1:15" ht="16.5">
      <c r="A68" s="52">
        <v>0.37777777777777777</v>
      </c>
      <c r="B68" s="15" t="s">
        <v>181</v>
      </c>
      <c r="C68" s="1" t="str">
        <f aca="true" t="shared" si="26" ref="C68:C131">IF($B68&lt;&gt;"",LEFT($B68,5),"")</f>
        <v>21201</v>
      </c>
      <c r="D68" t="str">
        <f t="shared" si="24"/>
        <v>2</v>
      </c>
      <c r="E68" t="str">
        <f t="shared" si="25"/>
        <v>1201</v>
      </c>
      <c r="F68" s="2">
        <f t="shared" si="23"/>
        <v>0.3458333333333334</v>
      </c>
      <c r="G68" s="30">
        <f aca="true" t="shared" si="27" ref="G68:G131">IF($C68&lt;&gt;"",COUNTIF($C$3:$C$1001,$C68)-1,"")</f>
        <v>0</v>
      </c>
      <c r="H68">
        <f aca="true" t="shared" si="28" ref="H68:H131">IF(OR(VALUE(RIGHT($B68,2))&gt;60,VALUE(MID($B68,6,2))&gt;24),1,"")</f>
      </c>
      <c r="I68">
        <f aca="true" t="shared" si="29" ref="I68:I131">IF($B68&lt;&gt;"",IF(OR(VALUE(MID($B68,6,2))&lt;6,VALUE(MID($B68,6,4))&gt;1930),1,""),"")</f>
      </c>
      <c r="J68">
        <f>IF($E68="","",IF(COUNTIF(Team!$A$2:$A$1000,$E68)=0,1,""))</f>
      </c>
      <c r="K68">
        <f t="shared" si="22"/>
      </c>
      <c r="L68" s="30">
        <f aca="true" t="shared" si="30" ref="L68:L131">SUM(G68:K68)</f>
        <v>0</v>
      </c>
      <c r="O68">
        <f>ROW()-2</f>
        <v>66</v>
      </c>
    </row>
    <row r="69" spans="1:15" ht="16.5">
      <c r="A69" s="52">
        <v>0.37777777777777777</v>
      </c>
      <c r="B69" s="15" t="s">
        <v>182</v>
      </c>
      <c r="C69" s="1" t="str">
        <f t="shared" si="26"/>
        <v>21205</v>
      </c>
      <c r="D69" t="str">
        <f t="shared" si="24"/>
        <v>2</v>
      </c>
      <c r="E69" t="str">
        <f t="shared" si="25"/>
        <v>1205</v>
      </c>
      <c r="F69" s="2">
        <f t="shared" si="23"/>
        <v>0.3597222222222222</v>
      </c>
      <c r="G69" s="30">
        <f t="shared" si="27"/>
        <v>0</v>
      </c>
      <c r="H69">
        <f t="shared" si="28"/>
      </c>
      <c r="I69">
        <f t="shared" si="29"/>
      </c>
      <c r="J69">
        <f>IF($E69="","",IF(COUNTIF(Team!$A$2:$A$1000,$E69)=0,1,""))</f>
      </c>
      <c r="K69">
        <f t="shared" si="22"/>
      </c>
      <c r="L69" s="30">
        <f t="shared" si="30"/>
        <v>0</v>
      </c>
      <c r="O69">
        <f>ROW()-2</f>
        <v>67</v>
      </c>
    </row>
    <row r="70" spans="1:12" ht="16.5">
      <c r="A70" s="52">
        <v>0.37777777777777777</v>
      </c>
      <c r="B70" s="15" t="s">
        <v>183</v>
      </c>
      <c r="C70" s="1" t="str">
        <f t="shared" si="26"/>
        <v>21209</v>
      </c>
      <c r="D70" t="str">
        <f t="shared" si="24"/>
        <v>2</v>
      </c>
      <c r="E70" t="str">
        <f t="shared" si="25"/>
        <v>1209</v>
      </c>
      <c r="F70" s="2">
        <f t="shared" si="23"/>
        <v>0.3652777777777778</v>
      </c>
      <c r="G70" s="30">
        <f t="shared" si="27"/>
        <v>0</v>
      </c>
      <c r="H70">
        <f t="shared" si="28"/>
      </c>
      <c r="I70">
        <f t="shared" si="29"/>
      </c>
      <c r="J70">
        <f>IF($E70="","",IF(COUNTIF(Team!$A$2:$A$1000,$E70)=0,1,""))</f>
      </c>
      <c r="K70">
        <f t="shared" si="22"/>
      </c>
      <c r="L70" s="30">
        <f t="shared" si="30"/>
        <v>0</v>
      </c>
    </row>
    <row r="71" spans="1:12" ht="16.5">
      <c r="A71" s="52">
        <v>0.37777777777777777</v>
      </c>
      <c r="B71" s="15" t="s">
        <v>184</v>
      </c>
      <c r="C71" s="1" t="str">
        <f t="shared" si="26"/>
        <v>21210</v>
      </c>
      <c r="D71" t="str">
        <f t="shared" si="24"/>
        <v>2</v>
      </c>
      <c r="E71" t="str">
        <f t="shared" si="25"/>
        <v>1210</v>
      </c>
      <c r="F71" s="2">
        <f t="shared" si="23"/>
        <v>0.3534722222222222</v>
      </c>
      <c r="G71" s="30">
        <f t="shared" si="27"/>
        <v>0</v>
      </c>
      <c r="H71">
        <f t="shared" si="28"/>
      </c>
      <c r="I71">
        <f t="shared" si="29"/>
      </c>
      <c r="J71">
        <f>IF($E71="","",IF(COUNTIF(Team!$A$2:$A$1000,$E71)=0,1,""))</f>
      </c>
      <c r="K71">
        <f t="shared" si="22"/>
      </c>
      <c r="L71" s="30">
        <f t="shared" si="30"/>
        <v>0</v>
      </c>
    </row>
    <row r="72" spans="1:12" ht="16.5">
      <c r="A72" s="52">
        <v>0.37777777777777777</v>
      </c>
      <c r="B72" s="15" t="s">
        <v>185</v>
      </c>
      <c r="C72" s="1" t="str">
        <f t="shared" si="26"/>
        <v>21211</v>
      </c>
      <c r="D72" t="str">
        <f t="shared" si="24"/>
        <v>2</v>
      </c>
      <c r="E72" t="str">
        <f t="shared" si="25"/>
        <v>1211</v>
      </c>
      <c r="F72" s="2">
        <f t="shared" si="23"/>
        <v>0.37083333333333335</v>
      </c>
      <c r="G72" s="30">
        <f t="shared" si="27"/>
        <v>0</v>
      </c>
      <c r="H72">
        <f t="shared" si="28"/>
      </c>
      <c r="I72">
        <f t="shared" si="29"/>
      </c>
      <c r="J72">
        <f>IF($E72="","",IF(COUNTIF(Team!$A$2:$A$1000,$E72)=0,1,""))</f>
      </c>
      <c r="K72">
        <f t="shared" si="22"/>
      </c>
      <c r="L72" s="30">
        <f t="shared" si="30"/>
        <v>0</v>
      </c>
    </row>
    <row r="73" spans="1:12" ht="16.5">
      <c r="A73" s="52">
        <v>0.37777777777777777</v>
      </c>
      <c r="B73" s="15" t="s">
        <v>186</v>
      </c>
      <c r="C73" s="1" t="str">
        <f t="shared" si="26"/>
        <v>21212</v>
      </c>
      <c r="D73" t="str">
        <f t="shared" si="24"/>
        <v>2</v>
      </c>
      <c r="E73" t="str">
        <f t="shared" si="25"/>
        <v>1212</v>
      </c>
      <c r="F73" s="2">
        <f t="shared" si="23"/>
        <v>0.36874999999999997</v>
      </c>
      <c r="G73" s="30">
        <f t="shared" si="27"/>
        <v>0</v>
      </c>
      <c r="H73">
        <f t="shared" si="28"/>
      </c>
      <c r="I73">
        <f t="shared" si="29"/>
      </c>
      <c r="J73">
        <f>IF($E73="","",IF(COUNTIF(Team!$A$2:$A$1000,$E73)=0,1,""))</f>
      </c>
      <c r="K73">
        <f t="shared" si="22"/>
      </c>
      <c r="L73" s="30">
        <f t="shared" si="30"/>
        <v>0</v>
      </c>
    </row>
    <row r="74" spans="1:12" ht="16.5">
      <c r="A74" s="52">
        <v>0.37777777777777777</v>
      </c>
      <c r="B74" s="15" t="s">
        <v>187</v>
      </c>
      <c r="C74" s="1" t="str">
        <f t="shared" si="26"/>
        <v>21213</v>
      </c>
      <c r="D74" t="str">
        <f t="shared" si="24"/>
        <v>2</v>
      </c>
      <c r="E74" t="str">
        <f t="shared" si="25"/>
        <v>1213</v>
      </c>
      <c r="F74" s="2">
        <f t="shared" si="23"/>
        <v>0.3541666666666667</v>
      </c>
      <c r="G74" s="30">
        <f t="shared" si="27"/>
        <v>0</v>
      </c>
      <c r="H74">
        <f t="shared" si="28"/>
      </c>
      <c r="I74">
        <f t="shared" si="29"/>
      </c>
      <c r="J74">
        <f>IF($E74="","",IF(COUNTIF(Team!$A$2:$A$1000,$E74)=0,1,""))</f>
      </c>
      <c r="K74">
        <f t="shared" si="22"/>
      </c>
      <c r="L74" s="30">
        <f t="shared" si="30"/>
        <v>0</v>
      </c>
    </row>
    <row r="75" spans="1:12" ht="16.5">
      <c r="A75" s="52">
        <v>0.37777777777777777</v>
      </c>
      <c r="B75" s="15" t="s">
        <v>188</v>
      </c>
      <c r="C75" s="1" t="str">
        <f t="shared" si="26"/>
        <v>21214</v>
      </c>
      <c r="D75" t="str">
        <f t="shared" si="24"/>
        <v>2</v>
      </c>
      <c r="E75" t="str">
        <f t="shared" si="25"/>
        <v>1214</v>
      </c>
      <c r="F75" s="2">
        <f t="shared" si="23"/>
        <v>0.3541666666666667</v>
      </c>
      <c r="G75" s="30">
        <f t="shared" si="27"/>
        <v>0</v>
      </c>
      <c r="H75">
        <f t="shared" si="28"/>
      </c>
      <c r="I75">
        <f t="shared" si="29"/>
      </c>
      <c r="J75">
        <f>IF($E75="","",IF(COUNTIF(Team!$A$2:$A$1000,$E75)=0,1,""))</f>
      </c>
      <c r="K75">
        <f t="shared" si="22"/>
      </c>
      <c r="L75" s="30">
        <f t="shared" si="30"/>
        <v>0</v>
      </c>
    </row>
    <row r="76" spans="1:12" ht="16.5">
      <c r="A76" s="52">
        <v>0.37777777777777777</v>
      </c>
      <c r="B76" s="15" t="s">
        <v>189</v>
      </c>
      <c r="C76" s="1" t="str">
        <f t="shared" si="26"/>
        <v>21218</v>
      </c>
      <c r="D76" t="str">
        <f t="shared" si="24"/>
        <v>2</v>
      </c>
      <c r="E76" t="str">
        <f t="shared" si="25"/>
        <v>1218</v>
      </c>
      <c r="F76" s="2">
        <f t="shared" si="23"/>
        <v>0.3576388888888889</v>
      </c>
      <c r="G76" s="30">
        <f t="shared" si="27"/>
        <v>0</v>
      </c>
      <c r="H76">
        <f t="shared" si="28"/>
      </c>
      <c r="I76">
        <f t="shared" si="29"/>
      </c>
      <c r="J76">
        <f>IF($E76="","",IF(COUNTIF(Team!$A$2:$A$1000,$E76)=0,1,""))</f>
      </c>
      <c r="K76">
        <f t="shared" si="22"/>
      </c>
      <c r="L76" s="30">
        <f t="shared" si="30"/>
        <v>0</v>
      </c>
    </row>
    <row r="77" spans="1:12" ht="16.5">
      <c r="A77" s="52">
        <v>0.37777777777777777</v>
      </c>
      <c r="B77" s="15" t="s">
        <v>190</v>
      </c>
      <c r="C77" s="1" t="str">
        <f t="shared" si="26"/>
        <v>22103</v>
      </c>
      <c r="D77" t="str">
        <f t="shared" si="24"/>
        <v>2</v>
      </c>
      <c r="E77" t="str">
        <f t="shared" si="25"/>
        <v>2103</v>
      </c>
      <c r="F77" s="2">
        <f t="shared" si="23"/>
        <v>0.35625</v>
      </c>
      <c r="G77" s="30">
        <f t="shared" si="27"/>
        <v>0</v>
      </c>
      <c r="H77">
        <f t="shared" si="28"/>
      </c>
      <c r="I77">
        <f t="shared" si="29"/>
      </c>
      <c r="J77">
        <f>IF($E77="","",IF(COUNTIF(Team!$A$2:$A$1000,$E77)=0,1,""))</f>
      </c>
      <c r="K77">
        <f t="shared" si="22"/>
      </c>
      <c r="L77" s="30">
        <f t="shared" si="30"/>
        <v>0</v>
      </c>
    </row>
    <row r="78" spans="1:12" ht="16.5">
      <c r="A78" s="52">
        <v>0.37777777777777777</v>
      </c>
      <c r="B78" s="15" t="s">
        <v>194</v>
      </c>
      <c r="C78" s="1" t="str">
        <f t="shared" si="26"/>
        <v>21202</v>
      </c>
      <c r="D78" t="str">
        <f t="shared" si="24"/>
        <v>2</v>
      </c>
      <c r="E78" t="str">
        <f t="shared" si="25"/>
        <v>1202</v>
      </c>
      <c r="F78" s="2">
        <f t="shared" si="23"/>
        <v>0.36180555555555555</v>
      </c>
      <c r="G78" s="30">
        <f t="shared" si="27"/>
        <v>0</v>
      </c>
      <c r="H78">
        <f t="shared" si="28"/>
      </c>
      <c r="I78">
        <f t="shared" si="29"/>
      </c>
      <c r="J78">
        <f>IF($E78="","",IF(COUNTIF(Team!$A$2:$A$1000,$E78)=0,1,""))</f>
      </c>
      <c r="K78">
        <f t="shared" si="22"/>
      </c>
      <c r="L78" s="30">
        <f t="shared" si="30"/>
        <v>0</v>
      </c>
    </row>
    <row r="79" spans="3:12" ht="16.5">
      <c r="C79" s="1">
        <f t="shared" si="26"/>
      </c>
      <c r="D79">
        <f t="shared" si="24"/>
      </c>
      <c r="E79">
        <f t="shared" si="25"/>
      </c>
      <c r="F79" s="2">
        <f t="shared" si="23"/>
      </c>
      <c r="G79" s="30">
        <f t="shared" si="27"/>
      </c>
      <c r="H79" t="e">
        <f t="shared" si="28"/>
        <v>#VALUE!</v>
      </c>
      <c r="I79">
        <f t="shared" si="29"/>
      </c>
      <c r="J79">
        <f>IF($E79="","",IF(COUNTIF(Team!$A$2:$A$1000,$E79)=0,1,""))</f>
      </c>
      <c r="K79">
        <f t="shared" si="22"/>
      </c>
      <c r="L79" s="30" t="e">
        <f t="shared" si="30"/>
        <v>#VALUE!</v>
      </c>
    </row>
    <row r="80" spans="1:12" ht="16.5">
      <c r="A80" s="52">
        <v>0.37777777777777777</v>
      </c>
      <c r="B80" s="15" t="s">
        <v>191</v>
      </c>
      <c r="C80" s="1" t="str">
        <f t="shared" si="26"/>
        <v>22301</v>
      </c>
      <c r="D80" t="str">
        <f t="shared" si="24"/>
        <v>2</v>
      </c>
      <c r="E80" t="str">
        <f t="shared" si="25"/>
        <v>2301</v>
      </c>
      <c r="F80" s="2">
        <f t="shared" si="23"/>
        <v>0.37083333333333335</v>
      </c>
      <c r="G80" s="30">
        <f t="shared" si="27"/>
        <v>0</v>
      </c>
      <c r="H80">
        <f t="shared" si="28"/>
      </c>
      <c r="I80">
        <f t="shared" si="29"/>
      </c>
      <c r="J80">
        <f>IF($E80="","",IF(COUNTIF(Team!$A$2:$A$1000,$E80)=0,1,""))</f>
      </c>
      <c r="K80">
        <f t="shared" si="22"/>
      </c>
      <c r="L80" s="30">
        <f t="shared" si="30"/>
        <v>0</v>
      </c>
    </row>
    <row r="81" spans="3:12" ht="16.5">
      <c r="C81" s="1">
        <f t="shared" si="26"/>
      </c>
      <c r="D81">
        <f t="shared" si="24"/>
      </c>
      <c r="E81">
        <f t="shared" si="25"/>
      </c>
      <c r="F81" s="2">
        <f t="shared" si="23"/>
      </c>
      <c r="G81" s="30">
        <f t="shared" si="27"/>
      </c>
      <c r="H81" t="e">
        <f t="shared" si="28"/>
        <v>#VALUE!</v>
      </c>
      <c r="I81">
        <f t="shared" si="29"/>
      </c>
      <c r="J81">
        <f>IF($E81="","",IF(COUNTIF(Team!$A$2:$A$1000,$E81)=0,1,""))</f>
      </c>
      <c r="K81">
        <f t="shared" si="22"/>
      </c>
      <c r="L81" s="30" t="e">
        <f t="shared" si="30"/>
        <v>#VALUE!</v>
      </c>
    </row>
    <row r="82" spans="1:12" ht="16.5">
      <c r="A82" s="52">
        <v>0.37777777777777777</v>
      </c>
      <c r="B82" s="15" t="s">
        <v>192</v>
      </c>
      <c r="C82" s="1" t="str">
        <f t="shared" si="26"/>
        <v>22303</v>
      </c>
      <c r="D82" t="str">
        <f t="shared" si="24"/>
        <v>2</v>
      </c>
      <c r="E82" t="str">
        <f t="shared" si="25"/>
        <v>2303</v>
      </c>
      <c r="F82" s="2">
        <f t="shared" si="23"/>
        <v>0.3513888888888889</v>
      </c>
      <c r="G82" s="30">
        <f t="shared" si="27"/>
        <v>0</v>
      </c>
      <c r="H82">
        <f t="shared" si="28"/>
      </c>
      <c r="I82">
        <f t="shared" si="29"/>
      </c>
      <c r="J82">
        <f>IF($E82="","",IF(COUNTIF(Team!$A$2:$A$1000,$E82)=0,1,""))</f>
      </c>
      <c r="K82">
        <f t="shared" si="22"/>
      </c>
      <c r="L82" s="30">
        <f t="shared" si="30"/>
        <v>0</v>
      </c>
    </row>
    <row r="83" spans="1:12" ht="16.5">
      <c r="A83" s="52">
        <v>0.37777777777777777</v>
      </c>
      <c r="B83" s="15" t="s">
        <v>193</v>
      </c>
      <c r="C83" s="1" t="str">
        <f t="shared" si="26"/>
        <v>22304</v>
      </c>
      <c r="D83" t="str">
        <f t="shared" si="24"/>
        <v>2</v>
      </c>
      <c r="E83" t="str">
        <f t="shared" si="25"/>
        <v>2304</v>
      </c>
      <c r="F83" s="2">
        <f t="shared" si="23"/>
        <v>0.3534722222222222</v>
      </c>
      <c r="G83" s="30">
        <f t="shared" si="27"/>
        <v>0</v>
      </c>
      <c r="H83">
        <f t="shared" si="28"/>
      </c>
      <c r="I83">
        <f t="shared" si="29"/>
      </c>
      <c r="J83">
        <f>IF($E83="","",IF(COUNTIF(Team!$A$2:$A$1000,$E83)=0,1,""))</f>
      </c>
      <c r="K83">
        <f t="shared" si="22"/>
      </c>
      <c r="L83" s="30">
        <f t="shared" si="30"/>
        <v>0</v>
      </c>
    </row>
    <row r="84" spans="1:12" ht="16.5">
      <c r="A84" s="52">
        <v>0.37916666666666665</v>
      </c>
      <c r="B84" s="15" t="s">
        <v>195</v>
      </c>
      <c r="C84" s="1" t="str">
        <f t="shared" si="26"/>
        <v>41216</v>
      </c>
      <c r="D84" t="str">
        <f t="shared" si="24"/>
        <v>4</v>
      </c>
      <c r="E84" t="str">
        <f t="shared" si="25"/>
        <v>1216</v>
      </c>
      <c r="F84" s="2">
        <f t="shared" si="23"/>
        <v>0.3763888888888889</v>
      </c>
      <c r="G84" s="30">
        <f t="shared" si="27"/>
        <v>0</v>
      </c>
      <c r="H84">
        <f t="shared" si="28"/>
      </c>
      <c r="I84">
        <f t="shared" si="29"/>
      </c>
      <c r="J84">
        <f>IF($E84="","",IF(COUNTIF(Team!$A$2:$A$1000,$E84)=0,1,""))</f>
      </c>
      <c r="K84">
        <f t="shared" si="22"/>
      </c>
      <c r="L84" s="30">
        <f t="shared" si="30"/>
        <v>0</v>
      </c>
    </row>
    <row r="85" spans="3:12" ht="16.5">
      <c r="C85" s="1">
        <f t="shared" si="26"/>
      </c>
      <c r="D85">
        <f t="shared" si="24"/>
      </c>
      <c r="E85">
        <f t="shared" si="25"/>
      </c>
      <c r="F85" s="2">
        <f t="shared" si="23"/>
      </c>
      <c r="G85" s="30">
        <f t="shared" si="27"/>
      </c>
      <c r="H85" t="e">
        <f t="shared" si="28"/>
        <v>#VALUE!</v>
      </c>
      <c r="I85">
        <f t="shared" si="29"/>
      </c>
      <c r="J85">
        <f>IF($E85="","",IF(COUNTIF(Team!$A$2:$A$1000,$E85)=0,1,""))</f>
      </c>
      <c r="K85">
        <f t="shared" si="22"/>
      </c>
      <c r="L85" s="30" t="e">
        <f t="shared" si="30"/>
        <v>#VALUE!</v>
      </c>
    </row>
    <row r="86" spans="1:12" ht="16.5">
      <c r="A86" s="52">
        <v>0.37916666666666665</v>
      </c>
      <c r="B86" s="15" t="s">
        <v>197</v>
      </c>
      <c r="C86" s="1" t="str">
        <f t="shared" si="26"/>
        <v>41206</v>
      </c>
      <c r="D86" t="str">
        <f t="shared" si="24"/>
        <v>4</v>
      </c>
      <c r="E86" t="str">
        <f t="shared" si="25"/>
        <v>1206</v>
      </c>
      <c r="F86" s="2">
        <f t="shared" si="23"/>
        <v>0.37777777777777777</v>
      </c>
      <c r="G86" s="30">
        <f t="shared" si="27"/>
        <v>0</v>
      </c>
      <c r="H86">
        <f t="shared" si="28"/>
      </c>
      <c r="I86">
        <f t="shared" si="29"/>
      </c>
      <c r="J86">
        <f>IF($E86="","",IF(COUNTIF(Team!$A$2:$A$1000,$E86)=0,1,""))</f>
      </c>
      <c r="K86">
        <f t="shared" si="22"/>
      </c>
      <c r="L86" s="30">
        <f t="shared" si="30"/>
        <v>0</v>
      </c>
    </row>
    <row r="87" spans="1:12" ht="16.5">
      <c r="A87" s="52">
        <v>0.37916666666666665</v>
      </c>
      <c r="B87" s="15" t="s">
        <v>198</v>
      </c>
      <c r="C87" s="1" t="str">
        <f t="shared" si="26"/>
        <v>52305</v>
      </c>
      <c r="D87" t="str">
        <f t="shared" si="24"/>
        <v>5</v>
      </c>
      <c r="E87" t="str">
        <f t="shared" si="25"/>
        <v>2305</v>
      </c>
      <c r="F87" s="2">
        <f t="shared" si="23"/>
        <v>0.3770833333333334</v>
      </c>
      <c r="G87" s="30">
        <f t="shared" si="27"/>
        <v>0</v>
      </c>
      <c r="H87">
        <f t="shared" si="28"/>
      </c>
      <c r="I87">
        <f t="shared" si="29"/>
      </c>
      <c r="J87">
        <f>IF($E87="","",IF(COUNTIF(Team!$A$2:$A$1000,$E87)=0,1,""))</f>
      </c>
      <c r="K87">
        <f t="shared" si="22"/>
      </c>
      <c r="L87" s="30">
        <f t="shared" si="30"/>
        <v>0</v>
      </c>
    </row>
    <row r="88" spans="1:12" ht="16.5">
      <c r="A88" s="52">
        <v>0.3888888888888889</v>
      </c>
      <c r="B88" s="15" t="s">
        <v>200</v>
      </c>
      <c r="C88" s="1" t="str">
        <f t="shared" si="26"/>
        <v>41106</v>
      </c>
      <c r="D88" t="str">
        <f t="shared" si="24"/>
        <v>4</v>
      </c>
      <c r="E88" t="str">
        <f t="shared" si="25"/>
        <v>1106</v>
      </c>
      <c r="F88" s="2">
        <f t="shared" si="23"/>
        <v>0.37916666666666665</v>
      </c>
      <c r="G88" s="30">
        <f t="shared" si="27"/>
        <v>0</v>
      </c>
      <c r="H88">
        <f t="shared" si="28"/>
      </c>
      <c r="I88">
        <f t="shared" si="29"/>
      </c>
      <c r="J88">
        <f>IF($E88="","",IF(COUNTIF(Team!$A$2:$A$1000,$E88)=0,1,""))</f>
      </c>
      <c r="K88">
        <f t="shared" si="22"/>
      </c>
      <c r="L88" s="30">
        <f t="shared" si="30"/>
        <v>0</v>
      </c>
    </row>
    <row r="89" spans="1:12" ht="16.5">
      <c r="A89" s="52">
        <v>0.3888888888888889</v>
      </c>
      <c r="B89" s="15" t="s">
        <v>201</v>
      </c>
      <c r="C89" s="1" t="str">
        <f t="shared" si="26"/>
        <v>41104</v>
      </c>
      <c r="D89" t="str">
        <f t="shared" si="24"/>
        <v>4</v>
      </c>
      <c r="E89" t="str">
        <f t="shared" si="25"/>
        <v>1104</v>
      </c>
      <c r="F89" s="2">
        <f t="shared" si="23"/>
        <v>0.37916666666666665</v>
      </c>
      <c r="G89" s="30">
        <f t="shared" si="27"/>
        <v>0</v>
      </c>
      <c r="H89">
        <f t="shared" si="28"/>
      </c>
      <c r="I89">
        <f t="shared" si="29"/>
      </c>
      <c r="J89">
        <f>IF($E89="","",IF(COUNTIF(Team!$A$2:$A$1000,$E89)=0,1,""))</f>
      </c>
      <c r="K89">
        <f t="shared" si="22"/>
      </c>
      <c r="L89" s="30">
        <f t="shared" si="30"/>
        <v>0</v>
      </c>
    </row>
    <row r="90" spans="1:12" ht="16.5">
      <c r="A90" s="52">
        <v>0.3888888888888889</v>
      </c>
      <c r="B90" s="15" t="s">
        <v>202</v>
      </c>
      <c r="C90" s="1" t="str">
        <f t="shared" si="26"/>
        <v>41101</v>
      </c>
      <c r="D90" t="str">
        <f t="shared" si="24"/>
        <v>4</v>
      </c>
      <c r="E90" t="str">
        <f t="shared" si="25"/>
        <v>1101</v>
      </c>
      <c r="F90" s="2">
        <f t="shared" si="23"/>
        <v>0.38125000000000003</v>
      </c>
      <c r="G90" s="30">
        <f t="shared" si="27"/>
        <v>0</v>
      </c>
      <c r="H90">
        <f t="shared" si="28"/>
      </c>
      <c r="I90">
        <f t="shared" si="29"/>
      </c>
      <c r="J90">
        <f>IF($E90="","",IF(COUNTIF(Team!$A$2:$A$1000,$E90)=0,1,""))</f>
      </c>
      <c r="K90">
        <f t="shared" si="22"/>
      </c>
      <c r="L90" s="30">
        <f t="shared" si="30"/>
        <v>0</v>
      </c>
    </row>
    <row r="91" spans="1:12" ht="16.5">
      <c r="A91" s="52">
        <v>0.3888888888888889</v>
      </c>
      <c r="B91" s="15" t="s">
        <v>204</v>
      </c>
      <c r="C91" s="1" t="str">
        <f t="shared" si="26"/>
        <v>52306</v>
      </c>
      <c r="D91" t="str">
        <f t="shared" si="24"/>
        <v>5</v>
      </c>
      <c r="E91" t="str">
        <f t="shared" si="25"/>
        <v>2306</v>
      </c>
      <c r="F91" s="2">
        <f t="shared" si="23"/>
        <v>0.3840277777777778</v>
      </c>
      <c r="G91" s="30">
        <f t="shared" si="27"/>
        <v>0</v>
      </c>
      <c r="H91">
        <f t="shared" si="28"/>
      </c>
      <c r="I91">
        <f t="shared" si="29"/>
      </c>
      <c r="J91">
        <f>IF($E91="","",IF(COUNTIF(Team!$A$2:$A$1000,$E91)=0,1,""))</f>
      </c>
      <c r="K91">
        <f t="shared" si="22"/>
      </c>
      <c r="L91" s="30">
        <f t="shared" si="30"/>
        <v>0</v>
      </c>
    </row>
    <row r="92" spans="1:12" ht="16.5">
      <c r="A92" s="52">
        <v>0.3888888888888889</v>
      </c>
      <c r="B92" s="15" t="s">
        <v>205</v>
      </c>
      <c r="C92" s="1" t="str">
        <f t="shared" si="26"/>
        <v>22102</v>
      </c>
      <c r="D92" t="str">
        <f t="shared" si="24"/>
        <v>2</v>
      </c>
      <c r="E92" t="str">
        <f t="shared" si="25"/>
        <v>2102</v>
      </c>
      <c r="F92" s="2">
        <f t="shared" si="23"/>
        <v>0.3875</v>
      </c>
      <c r="G92" s="30">
        <f t="shared" si="27"/>
        <v>0</v>
      </c>
      <c r="H92">
        <f t="shared" si="28"/>
      </c>
      <c r="I92">
        <f t="shared" si="29"/>
      </c>
      <c r="J92">
        <f>IF($E92="","",IF(COUNTIF(Team!$A$2:$A$1000,$E92)=0,1,""))</f>
      </c>
      <c r="K92">
        <f t="shared" si="22"/>
      </c>
      <c r="L92" s="30">
        <f t="shared" si="30"/>
        <v>0</v>
      </c>
    </row>
    <row r="93" spans="1:12" ht="16.5">
      <c r="A93" s="52">
        <v>0.38958333333333334</v>
      </c>
      <c r="B93" s="15" t="s">
        <v>207</v>
      </c>
      <c r="C93" s="1" t="str">
        <f t="shared" si="26"/>
        <v>42104</v>
      </c>
      <c r="D93" t="str">
        <f t="shared" si="24"/>
        <v>4</v>
      </c>
      <c r="E93" t="str">
        <f t="shared" si="25"/>
        <v>2104</v>
      </c>
      <c r="F93" s="2">
        <f t="shared" si="23"/>
        <v>0.3833333333333333</v>
      </c>
      <c r="G93" s="30">
        <f t="shared" si="27"/>
        <v>0</v>
      </c>
      <c r="H93">
        <f t="shared" si="28"/>
      </c>
      <c r="I93">
        <f t="shared" si="29"/>
      </c>
      <c r="J93">
        <f>IF($E93="","",IF(COUNTIF(Team!$A$2:$A$1000,$E93)=0,1,""))</f>
      </c>
      <c r="K93">
        <f t="shared" si="22"/>
      </c>
      <c r="L93" s="30">
        <f t="shared" si="30"/>
        <v>0</v>
      </c>
    </row>
    <row r="94" spans="1:12" ht="16.5">
      <c r="A94" s="52">
        <v>0.38958333333333334</v>
      </c>
      <c r="B94" s="15" t="s">
        <v>208</v>
      </c>
      <c r="C94" s="1" t="str">
        <f t="shared" si="26"/>
        <v>41215</v>
      </c>
      <c r="D94" t="str">
        <f t="shared" si="24"/>
        <v>4</v>
      </c>
      <c r="E94" t="str">
        <f t="shared" si="25"/>
        <v>1215</v>
      </c>
      <c r="F94" s="2">
        <f t="shared" si="23"/>
        <v>0.38680555555555557</v>
      </c>
      <c r="G94" s="30">
        <f t="shared" si="27"/>
        <v>0</v>
      </c>
      <c r="H94">
        <f t="shared" si="28"/>
      </c>
      <c r="I94">
        <f t="shared" si="29"/>
      </c>
      <c r="J94">
        <f>IF($E94="","",IF(COUNTIF(Team!$A$2:$A$1000,$E94)=0,1,""))</f>
      </c>
      <c r="K94">
        <f t="shared" si="22"/>
      </c>
      <c r="L94" s="30">
        <f t="shared" si="30"/>
        <v>0</v>
      </c>
    </row>
    <row r="95" spans="1:12" ht="16.5">
      <c r="A95" s="52">
        <v>0.38958333333333334</v>
      </c>
      <c r="B95" s="15" t="s">
        <v>209</v>
      </c>
      <c r="C95" s="1" t="str">
        <f t="shared" si="26"/>
        <v>41217</v>
      </c>
      <c r="D95" t="str">
        <f t="shared" si="24"/>
        <v>4</v>
      </c>
      <c r="E95" t="str">
        <f t="shared" si="25"/>
        <v>1217</v>
      </c>
      <c r="F95" s="2">
        <f t="shared" si="23"/>
        <v>0.3875</v>
      </c>
      <c r="G95" s="30">
        <f t="shared" si="27"/>
        <v>0</v>
      </c>
      <c r="H95">
        <f t="shared" si="28"/>
      </c>
      <c r="I95">
        <f t="shared" si="29"/>
      </c>
      <c r="J95">
        <f>IF($E95="","",IF(COUNTIF(Team!$A$2:$A$1000,$E95)=0,1,""))</f>
      </c>
      <c r="K95">
        <f t="shared" si="22"/>
      </c>
      <c r="L95" s="30">
        <f t="shared" si="30"/>
        <v>0</v>
      </c>
    </row>
    <row r="96" spans="1:12" ht="16.5">
      <c r="A96" s="52">
        <v>0.38958333333333334</v>
      </c>
      <c r="B96" s="15" t="s">
        <v>210</v>
      </c>
      <c r="C96" s="1" t="str">
        <f t="shared" si="26"/>
        <v>42304</v>
      </c>
      <c r="D96" t="str">
        <f t="shared" si="24"/>
        <v>4</v>
      </c>
      <c r="E96" t="str">
        <f t="shared" si="25"/>
        <v>2304</v>
      </c>
      <c r="F96" s="2">
        <f t="shared" si="23"/>
        <v>0.38819444444444445</v>
      </c>
      <c r="G96" s="30">
        <f t="shared" si="27"/>
        <v>0</v>
      </c>
      <c r="H96">
        <f t="shared" si="28"/>
      </c>
      <c r="I96">
        <f t="shared" si="29"/>
      </c>
      <c r="J96">
        <f>IF($E96="","",IF(COUNTIF(Team!$A$2:$A$1000,$E96)=0,1,""))</f>
      </c>
      <c r="K96">
        <f t="shared" si="22"/>
      </c>
      <c r="L96" s="30">
        <f t="shared" si="30"/>
        <v>0</v>
      </c>
    </row>
    <row r="97" spans="1:12" ht="16.5">
      <c r="A97" s="52">
        <v>0.39166666666666666</v>
      </c>
      <c r="B97" s="15" t="s">
        <v>212</v>
      </c>
      <c r="C97" s="1" t="str">
        <f t="shared" si="26"/>
        <v>42303</v>
      </c>
      <c r="D97" t="str">
        <f t="shared" si="24"/>
        <v>4</v>
      </c>
      <c r="E97" t="str">
        <f t="shared" si="25"/>
        <v>2303</v>
      </c>
      <c r="F97" s="2">
        <f t="shared" si="23"/>
        <v>0.38958333333333334</v>
      </c>
      <c r="G97" s="30">
        <f t="shared" si="27"/>
        <v>0</v>
      </c>
      <c r="H97">
        <f t="shared" si="28"/>
      </c>
      <c r="I97">
        <f t="shared" si="29"/>
      </c>
      <c r="J97">
        <f>IF($E97="","",IF(COUNTIF(Team!$A$2:$A$1000,$E97)=0,1,""))</f>
      </c>
      <c r="K97">
        <f t="shared" si="22"/>
      </c>
      <c r="L97" s="30">
        <f t="shared" si="30"/>
        <v>0</v>
      </c>
    </row>
    <row r="98" spans="1:12" ht="16.5">
      <c r="A98" s="52">
        <v>0.39166666666666666</v>
      </c>
      <c r="B98" s="15" t="s">
        <v>213</v>
      </c>
      <c r="C98" s="1" t="str">
        <f t="shared" si="26"/>
        <v>41213</v>
      </c>
      <c r="D98" t="str">
        <f t="shared" si="24"/>
        <v>4</v>
      </c>
      <c r="E98" t="str">
        <f t="shared" si="25"/>
        <v>1213</v>
      </c>
      <c r="F98" s="2">
        <f t="shared" si="23"/>
        <v>0.3902777777777778</v>
      </c>
      <c r="G98" s="30">
        <f t="shared" si="27"/>
        <v>0</v>
      </c>
      <c r="H98">
        <f t="shared" si="28"/>
      </c>
      <c r="I98">
        <f t="shared" si="29"/>
      </c>
      <c r="J98">
        <f>IF($E98="","",IF(COUNTIF(Team!$A$2:$A$1000,$E98)=0,1,""))</f>
      </c>
      <c r="K98">
        <f t="shared" si="22"/>
      </c>
      <c r="L98" s="30">
        <f t="shared" si="30"/>
        <v>0</v>
      </c>
    </row>
    <row r="99" spans="1:12" ht="16.5">
      <c r="A99" s="52">
        <v>0.39166666666666666</v>
      </c>
      <c r="B99" s="15" t="s">
        <v>214</v>
      </c>
      <c r="C99" s="1" t="str">
        <f t="shared" si="26"/>
        <v>41214</v>
      </c>
      <c r="D99" t="str">
        <f t="shared" si="24"/>
        <v>4</v>
      </c>
      <c r="E99" t="str">
        <f t="shared" si="25"/>
        <v>1214</v>
      </c>
      <c r="F99" s="2">
        <f t="shared" si="23"/>
        <v>0.3909722222222222</v>
      </c>
      <c r="G99" s="30">
        <f t="shared" si="27"/>
        <v>0</v>
      </c>
      <c r="H99">
        <f t="shared" si="28"/>
      </c>
      <c r="I99">
        <f t="shared" si="29"/>
      </c>
      <c r="J99">
        <f>IF($E99="","",IF(COUNTIF(Team!$A$2:$A$1000,$E99)=0,1,""))</f>
      </c>
      <c r="K99">
        <f t="shared" si="22"/>
      </c>
      <c r="L99" s="30">
        <f t="shared" si="30"/>
        <v>0</v>
      </c>
    </row>
    <row r="100" spans="1:12" ht="16.5">
      <c r="A100" s="52">
        <v>0.39375</v>
      </c>
      <c r="B100" s="15" t="s">
        <v>215</v>
      </c>
      <c r="C100" s="1" t="str">
        <f t="shared" si="26"/>
        <v>21102</v>
      </c>
      <c r="D100" t="str">
        <f t="shared" si="24"/>
        <v>2</v>
      </c>
      <c r="E100" t="str">
        <f t="shared" si="25"/>
        <v>1102</v>
      </c>
      <c r="F100" s="2">
        <f t="shared" si="23"/>
        <v>0.375</v>
      </c>
      <c r="G100" s="30">
        <f t="shared" si="27"/>
        <v>0</v>
      </c>
      <c r="H100">
        <f t="shared" si="28"/>
      </c>
      <c r="I100">
        <f t="shared" si="29"/>
      </c>
      <c r="J100">
        <f>IF($E100="","",IF(COUNTIF(Team!$A$2:$A$1000,$E100)=0,1,""))</f>
      </c>
      <c r="K100">
        <f t="shared" si="22"/>
      </c>
      <c r="L100" s="30">
        <f t="shared" si="30"/>
        <v>0</v>
      </c>
    </row>
    <row r="101" spans="1:12" ht="16.5">
      <c r="A101" s="52">
        <v>0.39375</v>
      </c>
      <c r="B101" s="15" t="s">
        <v>216</v>
      </c>
      <c r="C101" s="1" t="str">
        <f t="shared" si="26"/>
        <v>21203</v>
      </c>
      <c r="D101" t="str">
        <f t="shared" si="24"/>
        <v>2</v>
      </c>
      <c r="E101" t="str">
        <f t="shared" si="25"/>
        <v>1203</v>
      </c>
      <c r="F101" s="2">
        <f t="shared" si="23"/>
        <v>0.3743055555555555</v>
      </c>
      <c r="G101" s="30">
        <f t="shared" si="27"/>
        <v>0</v>
      </c>
      <c r="H101">
        <f t="shared" si="28"/>
      </c>
      <c r="I101">
        <f t="shared" si="29"/>
      </c>
      <c r="J101">
        <f>IF($E101="","",IF(COUNTIF(Team!$A$2:$A$1000,$E101)=0,1,""))</f>
      </c>
      <c r="K101">
        <f t="shared" si="22"/>
      </c>
      <c r="L101" s="30">
        <f t="shared" si="30"/>
        <v>0</v>
      </c>
    </row>
    <row r="102" spans="1:12" ht="16.5">
      <c r="A102" s="52">
        <v>0.39375</v>
      </c>
      <c r="B102" s="15" t="s">
        <v>217</v>
      </c>
      <c r="C102" s="1" t="str">
        <f t="shared" si="26"/>
        <v>21204</v>
      </c>
      <c r="D102" t="str">
        <f t="shared" si="24"/>
        <v>2</v>
      </c>
      <c r="E102" t="str">
        <f t="shared" si="25"/>
        <v>1204</v>
      </c>
      <c r="F102" s="2">
        <f t="shared" si="23"/>
        <v>0.37916666666666665</v>
      </c>
      <c r="G102" s="30">
        <f t="shared" si="27"/>
        <v>0</v>
      </c>
      <c r="H102">
        <f t="shared" si="28"/>
      </c>
      <c r="I102">
        <f t="shared" si="29"/>
      </c>
      <c r="J102">
        <f>IF($E102="","",IF(COUNTIF(Team!$A$2:$A$1000,$E102)=0,1,""))</f>
      </c>
      <c r="K102">
        <f t="shared" si="22"/>
      </c>
      <c r="L102" s="30">
        <f t="shared" si="30"/>
        <v>0</v>
      </c>
    </row>
    <row r="103" spans="1:12" ht="16.5">
      <c r="A103" s="52">
        <v>0.39375</v>
      </c>
      <c r="B103" s="15" t="s">
        <v>218</v>
      </c>
      <c r="C103" s="1" t="str">
        <f t="shared" si="26"/>
        <v>21208</v>
      </c>
      <c r="D103" t="str">
        <f t="shared" si="24"/>
        <v>2</v>
      </c>
      <c r="E103" t="str">
        <f t="shared" si="25"/>
        <v>1208</v>
      </c>
      <c r="F103" s="2">
        <f t="shared" si="23"/>
        <v>0.37986111111111115</v>
      </c>
      <c r="G103" s="30">
        <f t="shared" si="27"/>
        <v>0</v>
      </c>
      <c r="H103">
        <f t="shared" si="28"/>
      </c>
      <c r="I103">
        <f t="shared" si="29"/>
      </c>
      <c r="J103">
        <f>IF($E103="","",IF(COUNTIF(Team!$A$2:$A$1000,$E103)=0,1,""))</f>
      </c>
      <c r="K103">
        <f t="shared" si="22"/>
      </c>
      <c r="L103" s="30">
        <f t="shared" si="30"/>
        <v>0</v>
      </c>
    </row>
    <row r="104" spans="1:12" ht="16.5">
      <c r="A104" s="52">
        <v>0.3965277777777778</v>
      </c>
      <c r="B104" s="15" t="s">
        <v>219</v>
      </c>
      <c r="C104" s="1" t="str">
        <f t="shared" si="26"/>
        <v>52302</v>
      </c>
      <c r="D104" t="str">
        <f t="shared" si="24"/>
        <v>5</v>
      </c>
      <c r="E104" t="str">
        <f t="shared" si="25"/>
        <v>2302</v>
      </c>
      <c r="F104" s="2">
        <f t="shared" si="23"/>
        <v>0.39166666666666666</v>
      </c>
      <c r="G104" s="30">
        <f t="shared" si="27"/>
        <v>0</v>
      </c>
      <c r="H104">
        <f t="shared" si="28"/>
      </c>
      <c r="I104">
        <f t="shared" si="29"/>
      </c>
      <c r="J104">
        <f>IF($E104="","",IF(COUNTIF(Team!$A$2:$A$1000,$E104)=0,1,""))</f>
      </c>
      <c r="K104">
        <f t="shared" si="22"/>
      </c>
      <c r="L104" s="30">
        <f t="shared" si="30"/>
        <v>0</v>
      </c>
    </row>
    <row r="105" spans="1:12" ht="16.5">
      <c r="A105" s="52">
        <v>0.3965277777777778</v>
      </c>
      <c r="B105" s="15" t="s">
        <v>220</v>
      </c>
      <c r="C105" s="1" t="str">
        <f t="shared" si="26"/>
        <v>22101</v>
      </c>
      <c r="D105" t="str">
        <f t="shared" si="24"/>
        <v>2</v>
      </c>
      <c r="E105" t="str">
        <f t="shared" si="25"/>
        <v>2101</v>
      </c>
      <c r="F105" s="2">
        <f t="shared" si="23"/>
        <v>0.37986111111111115</v>
      </c>
      <c r="G105" s="30">
        <f t="shared" si="27"/>
        <v>0</v>
      </c>
      <c r="H105">
        <f t="shared" si="28"/>
      </c>
      <c r="I105">
        <f t="shared" si="29"/>
      </c>
      <c r="J105">
        <f>IF($E105="","",IF(COUNTIF(Team!$A$2:$A$1000,$E105)=0,1,""))</f>
      </c>
      <c r="K105">
        <f t="shared" si="22"/>
      </c>
      <c r="L105" s="30">
        <f t="shared" si="30"/>
        <v>0</v>
      </c>
    </row>
    <row r="106" spans="1:12" ht="16.5">
      <c r="A106" s="52">
        <v>0.40069444444444446</v>
      </c>
      <c r="B106" s="15" t="s">
        <v>221</v>
      </c>
      <c r="C106" s="1" t="str">
        <f t="shared" si="26"/>
        <v>51103</v>
      </c>
      <c r="D106" t="str">
        <f t="shared" si="24"/>
        <v>5</v>
      </c>
      <c r="E106" t="str">
        <f t="shared" si="25"/>
        <v>1103</v>
      </c>
      <c r="F106" s="2">
        <f t="shared" si="23"/>
        <v>0.39444444444444443</v>
      </c>
      <c r="G106" s="30">
        <f t="shared" si="27"/>
        <v>0</v>
      </c>
      <c r="H106">
        <f t="shared" si="28"/>
      </c>
      <c r="I106">
        <f t="shared" si="29"/>
      </c>
      <c r="J106">
        <f>IF($E106="","",IF(COUNTIF(Team!$A$2:$A$1000,$E106)=0,1,""))</f>
      </c>
      <c r="K106">
        <f t="shared" si="22"/>
      </c>
      <c r="L106" s="30">
        <f t="shared" si="30"/>
        <v>0</v>
      </c>
    </row>
    <row r="107" spans="1:12" ht="16.5">
      <c r="A107" s="52">
        <v>0.40069444444444446</v>
      </c>
      <c r="B107" s="15" t="s">
        <v>222</v>
      </c>
      <c r="C107" s="1" t="str">
        <f t="shared" si="26"/>
        <v>51105</v>
      </c>
      <c r="D107" t="str">
        <f t="shared" si="24"/>
        <v>5</v>
      </c>
      <c r="E107" t="str">
        <f t="shared" si="25"/>
        <v>1105</v>
      </c>
      <c r="F107" s="2">
        <f t="shared" si="23"/>
        <v>0.39444444444444443</v>
      </c>
      <c r="G107" s="30">
        <f t="shared" si="27"/>
        <v>0</v>
      </c>
      <c r="H107">
        <f t="shared" si="28"/>
      </c>
      <c r="I107">
        <f t="shared" si="29"/>
      </c>
      <c r="J107">
        <f>IF($E107="","",IF(COUNTIF(Team!$A$2:$A$1000,$E107)=0,1,""))</f>
      </c>
      <c r="K107">
        <f t="shared" si="22"/>
      </c>
      <c r="L107" s="30">
        <f t="shared" si="30"/>
        <v>0</v>
      </c>
    </row>
    <row r="108" spans="1:12" ht="16.5">
      <c r="A108" s="52">
        <v>0.40069444444444446</v>
      </c>
      <c r="B108" s="15" t="s">
        <v>223</v>
      </c>
      <c r="C108" s="1" t="str">
        <f t="shared" si="26"/>
        <v>51207</v>
      </c>
      <c r="D108" t="str">
        <f t="shared" si="24"/>
        <v>5</v>
      </c>
      <c r="E108" t="str">
        <f t="shared" si="25"/>
        <v>1207</v>
      </c>
      <c r="F108" s="2">
        <f t="shared" si="23"/>
        <v>0.39444444444444443</v>
      </c>
      <c r="G108" s="30">
        <f t="shared" si="27"/>
        <v>0</v>
      </c>
      <c r="H108">
        <f t="shared" si="28"/>
      </c>
      <c r="I108">
        <f t="shared" si="29"/>
      </c>
      <c r="J108">
        <f>IF($E108="","",IF(COUNTIF(Team!$A$2:$A$1000,$E108)=0,1,""))</f>
      </c>
      <c r="K108">
        <f t="shared" si="22"/>
      </c>
      <c r="L108" s="30">
        <f t="shared" si="30"/>
        <v>0</v>
      </c>
    </row>
    <row r="109" spans="1:12" ht="16.5">
      <c r="A109" s="52">
        <v>0.40069444444444446</v>
      </c>
      <c r="B109" s="15" t="s">
        <v>225</v>
      </c>
      <c r="C109" s="1" t="str">
        <f t="shared" si="26"/>
        <v>42103</v>
      </c>
      <c r="D109" t="str">
        <f t="shared" si="24"/>
        <v>4</v>
      </c>
      <c r="E109" t="str">
        <f t="shared" si="25"/>
        <v>2103</v>
      </c>
      <c r="F109" s="2">
        <f t="shared" si="23"/>
        <v>0.3923611111111111</v>
      </c>
      <c r="G109" s="30">
        <f t="shared" si="27"/>
        <v>0</v>
      </c>
      <c r="H109">
        <f t="shared" si="28"/>
      </c>
      <c r="I109">
        <f t="shared" si="29"/>
      </c>
      <c r="J109">
        <f>IF($E109="","",IF(COUNTIF(Team!$A$2:$A$1000,$E109)=0,1,""))</f>
      </c>
      <c r="K109">
        <f t="shared" si="22"/>
      </c>
      <c r="L109" s="30">
        <f t="shared" si="30"/>
        <v>0</v>
      </c>
    </row>
    <row r="110" spans="1:12" ht="16.5">
      <c r="A110" s="52">
        <v>0.40069444444444446</v>
      </c>
      <c r="B110" s="15" t="s">
        <v>229</v>
      </c>
      <c r="C110" s="1" t="str">
        <f t="shared" si="26"/>
        <v>41201</v>
      </c>
      <c r="D110" t="str">
        <f t="shared" si="24"/>
        <v>4</v>
      </c>
      <c r="E110" t="str">
        <f t="shared" si="25"/>
        <v>1201</v>
      </c>
      <c r="F110" s="2">
        <f t="shared" si="23"/>
        <v>0.39375</v>
      </c>
      <c r="G110" s="30">
        <f t="shared" si="27"/>
        <v>0</v>
      </c>
      <c r="H110">
        <f t="shared" si="28"/>
      </c>
      <c r="I110">
        <f t="shared" si="29"/>
      </c>
      <c r="J110">
        <f>IF($E110="","",IF(COUNTIF(Team!$A$2:$A$1000,$E110)=0,1,""))</f>
      </c>
      <c r="K110">
        <f t="shared" si="22"/>
      </c>
      <c r="L110" s="30">
        <f t="shared" si="30"/>
        <v>0</v>
      </c>
    </row>
    <row r="111" spans="1:12" ht="16.5">
      <c r="A111" s="52">
        <v>0.40069444444444446</v>
      </c>
      <c r="B111" s="15" t="s">
        <v>226</v>
      </c>
      <c r="C111" s="1" t="str">
        <f t="shared" si="26"/>
        <v>41210</v>
      </c>
      <c r="D111" t="str">
        <f t="shared" si="24"/>
        <v>4</v>
      </c>
      <c r="E111" t="str">
        <f t="shared" si="25"/>
        <v>1210</v>
      </c>
      <c r="F111" s="2">
        <f t="shared" si="23"/>
        <v>0.3965277777777778</v>
      </c>
      <c r="G111" s="30">
        <f t="shared" si="27"/>
        <v>0</v>
      </c>
      <c r="H111">
        <f t="shared" si="28"/>
      </c>
      <c r="I111">
        <f t="shared" si="29"/>
      </c>
      <c r="J111">
        <f>IF($E111="","",IF(COUNTIF(Team!$A$2:$A$1000,$E111)=0,1,""))</f>
      </c>
      <c r="K111">
        <f t="shared" si="22"/>
      </c>
      <c r="L111" s="30">
        <f t="shared" si="30"/>
        <v>0</v>
      </c>
    </row>
    <row r="112" spans="1:12" ht="16.5">
      <c r="A112" s="52">
        <v>0.40069444444444446</v>
      </c>
      <c r="B112" s="15" t="s">
        <v>227</v>
      </c>
      <c r="C112" s="1" t="str">
        <f t="shared" si="26"/>
        <v>41205</v>
      </c>
      <c r="D112" t="str">
        <f t="shared" si="24"/>
        <v>4</v>
      </c>
      <c r="E112" t="str">
        <f t="shared" si="25"/>
        <v>1205</v>
      </c>
      <c r="F112" s="2">
        <f t="shared" si="23"/>
        <v>0.3972222222222222</v>
      </c>
      <c r="G112" s="30">
        <f t="shared" si="27"/>
        <v>0</v>
      </c>
      <c r="H112">
        <f t="shared" si="28"/>
      </c>
      <c r="I112">
        <f t="shared" si="29"/>
      </c>
      <c r="J112">
        <f>IF($E112="","",IF(COUNTIF(Team!$A$2:$A$1000,$E112)=0,1,""))</f>
      </c>
      <c r="K112">
        <f t="shared" si="22"/>
      </c>
      <c r="L112" s="30">
        <f t="shared" si="30"/>
        <v>0</v>
      </c>
    </row>
    <row r="113" spans="1:12" ht="16.5">
      <c r="A113" s="52">
        <v>0.40069444444444446</v>
      </c>
      <c r="B113" s="15" t="s">
        <v>228</v>
      </c>
      <c r="C113" s="1" t="str">
        <f t="shared" si="26"/>
        <v>41218</v>
      </c>
      <c r="D113" t="str">
        <f t="shared" si="24"/>
        <v>4</v>
      </c>
      <c r="E113" t="str">
        <f t="shared" si="25"/>
        <v>1218</v>
      </c>
      <c r="F113" s="2">
        <f t="shared" si="23"/>
        <v>0.3986111111111111</v>
      </c>
      <c r="G113" s="30">
        <f t="shared" si="27"/>
        <v>0</v>
      </c>
      <c r="H113">
        <f t="shared" si="28"/>
      </c>
      <c r="I113">
        <f t="shared" si="29"/>
      </c>
      <c r="J113">
        <f>IF($E113="","",IF(COUNTIF(Team!$A$2:$A$1000,$E113)=0,1,""))</f>
      </c>
      <c r="K113">
        <f t="shared" si="22"/>
      </c>
      <c r="L113" s="30">
        <f t="shared" si="30"/>
        <v>0</v>
      </c>
    </row>
    <row r="114" spans="1:12" ht="16.5">
      <c r="A114" s="52">
        <v>0.40625</v>
      </c>
      <c r="B114" s="15" t="s">
        <v>232</v>
      </c>
      <c r="C114" s="1" t="str">
        <f t="shared" si="26"/>
        <v>41107</v>
      </c>
      <c r="D114" t="str">
        <f t="shared" si="24"/>
        <v>4</v>
      </c>
      <c r="E114" t="str">
        <f t="shared" si="25"/>
        <v>1107</v>
      </c>
      <c r="F114" s="2">
        <f t="shared" si="23"/>
        <v>0.40277777777777773</v>
      </c>
      <c r="G114" s="30">
        <f t="shared" si="27"/>
        <v>0</v>
      </c>
      <c r="H114">
        <f t="shared" si="28"/>
      </c>
      <c r="I114">
        <f t="shared" si="29"/>
      </c>
      <c r="J114">
        <f>IF($E114="","",IF(COUNTIF(Team!$A$2:$A$1000,$E114)=0,1,""))</f>
      </c>
      <c r="K114">
        <f t="shared" si="22"/>
      </c>
      <c r="L114" s="30">
        <f t="shared" si="30"/>
        <v>0</v>
      </c>
    </row>
    <row r="115" spans="1:12" ht="16.5">
      <c r="A115" s="52">
        <v>0.40625</v>
      </c>
      <c r="B115" s="15" t="s">
        <v>231</v>
      </c>
      <c r="C115" s="1" t="str">
        <f t="shared" si="26"/>
        <v>41202</v>
      </c>
      <c r="D115" t="str">
        <f t="shared" si="24"/>
        <v>4</v>
      </c>
      <c r="E115" t="str">
        <f t="shared" si="25"/>
        <v>1202</v>
      </c>
      <c r="F115" s="2">
        <f aca="true" t="shared" si="31" ref="F115:F178">IF(ISERROR(TIME(MID($B115,6,2),MID($B115,8,2),0)),"",TIME(MID($B115,6,2),MID($B115,8,2),0))</f>
        <v>0.40347222222222223</v>
      </c>
      <c r="G115" s="30">
        <f t="shared" si="27"/>
        <v>0</v>
      </c>
      <c r="H115">
        <f t="shared" si="28"/>
      </c>
      <c r="I115">
        <f t="shared" si="29"/>
      </c>
      <c r="J115">
        <f>IF($E115="","",IF(COUNTIF(Team!$A$2:$A$1000,$E115)=0,1,""))</f>
      </c>
      <c r="K115">
        <f aca="true" t="shared" si="32" ref="K115:K178">IF($E115="","",IF(LEN($B115)&lt;&gt;9,1,""))</f>
      </c>
      <c r="L115" s="30">
        <f t="shared" si="30"/>
        <v>0</v>
      </c>
    </row>
    <row r="116" spans="1:12" ht="16.5">
      <c r="A116" s="52">
        <v>0.41180555555555554</v>
      </c>
      <c r="B116" s="15" t="s">
        <v>234</v>
      </c>
      <c r="C116" s="1" t="str">
        <f t="shared" si="26"/>
        <v>41212</v>
      </c>
      <c r="D116" t="str">
        <f t="shared" si="24"/>
        <v>4</v>
      </c>
      <c r="E116" t="str">
        <f t="shared" si="25"/>
        <v>1212</v>
      </c>
      <c r="F116" s="2">
        <f t="shared" si="31"/>
        <v>0.40625</v>
      </c>
      <c r="G116" s="30">
        <f t="shared" si="27"/>
        <v>0</v>
      </c>
      <c r="H116">
        <f t="shared" si="28"/>
      </c>
      <c r="I116">
        <f t="shared" si="29"/>
      </c>
      <c r="J116">
        <f>IF($E116="","",IF(COUNTIF(Team!$A$2:$A$1000,$E116)=0,1,""))</f>
      </c>
      <c r="K116">
        <f t="shared" si="32"/>
      </c>
      <c r="L116" s="30">
        <f t="shared" si="30"/>
        <v>0</v>
      </c>
    </row>
    <row r="117" spans="1:12" ht="16.5">
      <c r="A117" s="52">
        <v>0.41180555555555554</v>
      </c>
      <c r="B117" s="15" t="s">
        <v>235</v>
      </c>
      <c r="C117" s="1" t="str">
        <f t="shared" si="26"/>
        <v>41209</v>
      </c>
      <c r="D117" t="str">
        <f t="shared" si="24"/>
        <v>4</v>
      </c>
      <c r="E117" t="str">
        <f t="shared" si="25"/>
        <v>1209</v>
      </c>
      <c r="F117" s="2">
        <f t="shared" si="31"/>
        <v>0.40902777777777777</v>
      </c>
      <c r="G117" s="30">
        <f t="shared" si="27"/>
        <v>0</v>
      </c>
      <c r="H117">
        <f t="shared" si="28"/>
      </c>
      <c r="I117">
        <f t="shared" si="29"/>
      </c>
      <c r="J117">
        <f>IF($E117="","",IF(COUNTIF(Team!$A$2:$A$1000,$E117)=0,1,""))</f>
      </c>
      <c r="K117">
        <f t="shared" si="32"/>
      </c>
      <c r="L117" s="30">
        <f t="shared" si="30"/>
        <v>0</v>
      </c>
    </row>
    <row r="118" spans="1:12" ht="16.5">
      <c r="A118" s="52">
        <v>0.41180555555555554</v>
      </c>
      <c r="B118" s="15" t="s">
        <v>236</v>
      </c>
      <c r="C118" s="1" t="str">
        <f t="shared" si="26"/>
        <v>42301</v>
      </c>
      <c r="D118" t="str">
        <f t="shared" si="24"/>
        <v>4</v>
      </c>
      <c r="E118" t="str">
        <f t="shared" si="25"/>
        <v>2301</v>
      </c>
      <c r="F118" s="2">
        <f t="shared" si="31"/>
        <v>0.40972222222222227</v>
      </c>
      <c r="G118" s="30">
        <f t="shared" si="27"/>
        <v>0</v>
      </c>
      <c r="H118">
        <f t="shared" si="28"/>
      </c>
      <c r="I118">
        <f t="shared" si="29"/>
      </c>
      <c r="J118">
        <f>IF($E118="","",IF(COUNTIF(Team!$A$2:$A$1000,$E118)=0,1,""))</f>
      </c>
      <c r="K118">
        <f t="shared" si="32"/>
      </c>
      <c r="L118" s="30">
        <f t="shared" si="30"/>
        <v>0</v>
      </c>
    </row>
    <row r="119" spans="1:12" ht="16.5">
      <c r="A119" s="52">
        <v>0.41805555555555557</v>
      </c>
      <c r="B119" s="15" t="s">
        <v>237</v>
      </c>
      <c r="C119" s="1" t="str">
        <f t="shared" si="26"/>
        <v>51216</v>
      </c>
      <c r="D119" t="str">
        <f t="shared" si="24"/>
        <v>5</v>
      </c>
      <c r="E119" t="str">
        <f t="shared" si="25"/>
        <v>1216</v>
      </c>
      <c r="F119" s="2">
        <f t="shared" si="31"/>
        <v>0.4159722222222222</v>
      </c>
      <c r="G119" s="30">
        <f t="shared" si="27"/>
        <v>0</v>
      </c>
      <c r="H119">
        <f t="shared" si="28"/>
      </c>
      <c r="I119">
        <f t="shared" si="29"/>
      </c>
      <c r="J119">
        <f>IF($E119="","",IF(COUNTIF(Team!$A$2:$A$1000,$E119)=0,1,""))</f>
      </c>
      <c r="K119">
        <f t="shared" si="32"/>
      </c>
      <c r="L119" s="30">
        <f t="shared" si="30"/>
        <v>0</v>
      </c>
    </row>
    <row r="120" spans="1:12" ht="16.5">
      <c r="A120" s="52">
        <v>0.41944444444444445</v>
      </c>
      <c r="B120" s="15" t="s">
        <v>239</v>
      </c>
      <c r="C120" s="1" t="str">
        <f t="shared" si="26"/>
        <v>41211</v>
      </c>
      <c r="D120" t="str">
        <f t="shared" si="24"/>
        <v>4</v>
      </c>
      <c r="E120" t="str">
        <f t="shared" si="25"/>
        <v>1211</v>
      </c>
      <c r="F120" s="2">
        <f t="shared" si="31"/>
        <v>0.4138888888888889</v>
      </c>
      <c r="G120" s="30">
        <f t="shared" si="27"/>
        <v>0</v>
      </c>
      <c r="H120">
        <f t="shared" si="28"/>
      </c>
      <c r="I120">
        <f t="shared" si="29"/>
      </c>
      <c r="J120">
        <f>IF($E120="","",IF(COUNTIF(Team!$A$2:$A$1000,$E120)=0,1,""))</f>
      </c>
      <c r="K120">
        <f t="shared" si="32"/>
      </c>
      <c r="L120" s="30">
        <f t="shared" si="30"/>
        <v>0</v>
      </c>
    </row>
    <row r="121" spans="1:12" ht="16.5">
      <c r="A121" s="52">
        <v>0.41944444444444445</v>
      </c>
      <c r="B121" s="15" t="s">
        <v>240</v>
      </c>
      <c r="C121" s="1" t="str">
        <f t="shared" si="26"/>
        <v>41203</v>
      </c>
      <c r="D121" t="str">
        <f t="shared" si="24"/>
        <v>4</v>
      </c>
      <c r="E121" t="str">
        <f t="shared" si="25"/>
        <v>1203</v>
      </c>
      <c r="F121" s="2">
        <f t="shared" si="31"/>
        <v>0.41805555555555557</v>
      </c>
      <c r="G121" s="30">
        <f t="shared" si="27"/>
        <v>0</v>
      </c>
      <c r="H121">
        <f t="shared" si="28"/>
      </c>
      <c r="I121">
        <f t="shared" si="29"/>
      </c>
      <c r="J121">
        <f>IF($E121="","",IF(COUNTIF(Team!$A$2:$A$1000,$E121)=0,1,""))</f>
      </c>
      <c r="K121">
        <f t="shared" si="32"/>
      </c>
      <c r="L121" s="30">
        <f t="shared" si="30"/>
        <v>0</v>
      </c>
    </row>
    <row r="122" spans="1:12" ht="16.5">
      <c r="A122" s="52">
        <v>0.41944444444444445</v>
      </c>
      <c r="B122" s="15" t="s">
        <v>241</v>
      </c>
      <c r="C122" s="1" t="str">
        <f t="shared" si="26"/>
        <v>51106</v>
      </c>
      <c r="D122" t="str">
        <f t="shared" si="24"/>
        <v>5</v>
      </c>
      <c r="E122" t="str">
        <f t="shared" si="25"/>
        <v>1106</v>
      </c>
      <c r="F122" s="2">
        <f t="shared" si="31"/>
        <v>0.4173611111111111</v>
      </c>
      <c r="G122" s="30">
        <f t="shared" si="27"/>
        <v>0</v>
      </c>
      <c r="H122">
        <f t="shared" si="28"/>
      </c>
      <c r="I122">
        <f t="shared" si="29"/>
      </c>
      <c r="J122">
        <f>IF($E122="","",IF(COUNTIF(Team!$A$2:$A$1000,$E122)=0,1,""))</f>
      </c>
      <c r="K122">
        <f t="shared" si="32"/>
      </c>
      <c r="L122" s="30">
        <f t="shared" si="30"/>
        <v>0</v>
      </c>
    </row>
    <row r="123" spans="1:12" ht="16.5">
      <c r="A123" s="52">
        <v>0.41944444444444445</v>
      </c>
      <c r="B123" s="15" t="s">
        <v>242</v>
      </c>
      <c r="C123" s="1" t="str">
        <f t="shared" si="26"/>
        <v>51206</v>
      </c>
      <c r="D123" t="str">
        <f t="shared" si="24"/>
        <v>5</v>
      </c>
      <c r="E123" t="str">
        <f t="shared" si="25"/>
        <v>1206</v>
      </c>
      <c r="F123" s="2">
        <f t="shared" si="31"/>
        <v>0.41875</v>
      </c>
      <c r="G123" s="30">
        <f t="shared" si="27"/>
        <v>0</v>
      </c>
      <c r="H123">
        <f t="shared" si="28"/>
      </c>
      <c r="I123">
        <f t="shared" si="29"/>
      </c>
      <c r="J123">
        <f>IF($E123="","",IF(COUNTIF(Team!$A$2:$A$1000,$E123)=0,1,""))</f>
      </c>
      <c r="K123">
        <f t="shared" si="32"/>
      </c>
      <c r="L123" s="30">
        <f t="shared" si="30"/>
        <v>0</v>
      </c>
    </row>
    <row r="124" spans="1:12" ht="16.5">
      <c r="A124" s="52">
        <v>0.42083333333333334</v>
      </c>
      <c r="B124" s="15" t="s">
        <v>243</v>
      </c>
      <c r="C124" s="1" t="str">
        <f t="shared" si="26"/>
        <v>62305</v>
      </c>
      <c r="D124" t="str">
        <f t="shared" si="24"/>
        <v>6</v>
      </c>
      <c r="E124" t="str">
        <f t="shared" si="25"/>
        <v>2305</v>
      </c>
      <c r="F124" s="2">
        <f t="shared" si="31"/>
        <v>0.4159722222222222</v>
      </c>
      <c r="G124" s="30">
        <f t="shared" si="27"/>
        <v>0</v>
      </c>
      <c r="H124">
        <f t="shared" si="28"/>
      </c>
      <c r="I124">
        <f t="shared" si="29"/>
      </c>
      <c r="J124">
        <f>IF($E124="","",IF(COUNTIF(Team!$A$2:$A$1000,$E124)=0,1,""))</f>
      </c>
      <c r="K124">
        <f t="shared" si="32"/>
      </c>
      <c r="L124" s="30">
        <f t="shared" si="30"/>
        <v>0</v>
      </c>
    </row>
    <row r="125" spans="1:12" ht="16.5">
      <c r="A125" s="52">
        <v>0.42430555555555555</v>
      </c>
      <c r="B125" s="15" t="s">
        <v>245</v>
      </c>
      <c r="C125" s="1" t="str">
        <f t="shared" si="26"/>
        <v>41102</v>
      </c>
      <c r="D125" t="str">
        <f t="shared" si="24"/>
        <v>4</v>
      </c>
      <c r="E125" t="str">
        <f t="shared" si="25"/>
        <v>1102</v>
      </c>
      <c r="F125" s="2">
        <f t="shared" si="31"/>
        <v>0.4201388888888889</v>
      </c>
      <c r="G125" s="30">
        <f t="shared" si="27"/>
        <v>0</v>
      </c>
      <c r="H125">
        <f t="shared" si="28"/>
      </c>
      <c r="I125">
        <f t="shared" si="29"/>
      </c>
      <c r="J125">
        <f>IF($E125="","",IF(COUNTIF(Team!$A$2:$A$1000,$E125)=0,1,""))</f>
      </c>
      <c r="K125">
        <f t="shared" si="32"/>
      </c>
      <c r="L125" s="30">
        <f t="shared" si="30"/>
        <v>0</v>
      </c>
    </row>
    <row r="126" spans="1:12" ht="16.5">
      <c r="A126" s="52">
        <v>0.42430555555555555</v>
      </c>
      <c r="B126" s="15" t="s">
        <v>246</v>
      </c>
      <c r="C126" s="1" t="str">
        <f t="shared" si="26"/>
        <v>42101</v>
      </c>
      <c r="D126" t="str">
        <f t="shared" si="24"/>
        <v>4</v>
      </c>
      <c r="E126" t="str">
        <f t="shared" si="25"/>
        <v>2101</v>
      </c>
      <c r="F126" s="2">
        <f t="shared" si="31"/>
        <v>0.42291666666666666</v>
      </c>
      <c r="G126" s="30">
        <f t="shared" si="27"/>
        <v>0</v>
      </c>
      <c r="H126">
        <f t="shared" si="28"/>
      </c>
      <c r="I126">
        <f t="shared" si="29"/>
      </c>
      <c r="J126">
        <f>IF($E126="","",IF(COUNTIF(Team!$A$2:$A$1000,$E126)=0,1,""))</f>
      </c>
      <c r="K126">
        <f t="shared" si="32"/>
      </c>
      <c r="L126" s="30">
        <f t="shared" si="30"/>
        <v>0</v>
      </c>
    </row>
    <row r="127" spans="1:12" ht="16.5">
      <c r="A127" s="52">
        <v>0.42569444444444443</v>
      </c>
      <c r="B127" s="15" t="s">
        <v>247</v>
      </c>
      <c r="C127" s="1" t="str">
        <f t="shared" si="26"/>
        <v>51101</v>
      </c>
      <c r="D127" t="str">
        <f t="shared" si="24"/>
        <v>5</v>
      </c>
      <c r="E127" t="str">
        <f t="shared" si="25"/>
        <v>1101</v>
      </c>
      <c r="F127" s="2">
        <f t="shared" si="31"/>
        <v>0.4222222222222222</v>
      </c>
      <c r="G127" s="30">
        <f t="shared" si="27"/>
        <v>0</v>
      </c>
      <c r="H127">
        <f t="shared" si="28"/>
      </c>
      <c r="I127">
        <f t="shared" si="29"/>
      </c>
      <c r="J127">
        <f>IF($E127="","",IF(COUNTIF(Team!$A$2:$A$1000,$E127)=0,1,""))</f>
      </c>
      <c r="K127">
        <f t="shared" si="32"/>
      </c>
      <c r="L127" s="30">
        <f t="shared" si="30"/>
        <v>0</v>
      </c>
    </row>
    <row r="128" spans="1:12" ht="16.5">
      <c r="A128" s="52">
        <v>0.42569444444444443</v>
      </c>
      <c r="B128" s="15" t="s">
        <v>248</v>
      </c>
      <c r="C128" s="1" t="str">
        <f t="shared" si="26"/>
        <v>51104</v>
      </c>
      <c r="D128" t="str">
        <f t="shared" si="24"/>
        <v>5</v>
      </c>
      <c r="E128" t="str">
        <f t="shared" si="25"/>
        <v>1104</v>
      </c>
      <c r="F128" s="2">
        <f t="shared" si="31"/>
        <v>0.42291666666666666</v>
      </c>
      <c r="G128" s="30">
        <f t="shared" si="27"/>
        <v>1</v>
      </c>
      <c r="H128">
        <f t="shared" si="28"/>
      </c>
      <c r="I128">
        <f t="shared" si="29"/>
      </c>
      <c r="J128">
        <f>IF($E128="","",IF(COUNTIF(Team!$A$2:$A$1000,$E128)=0,1,""))</f>
      </c>
      <c r="K128">
        <f t="shared" si="32"/>
      </c>
      <c r="L128" s="30">
        <f t="shared" si="30"/>
        <v>1</v>
      </c>
    </row>
    <row r="129" spans="1:12" ht="16.5">
      <c r="A129" s="52">
        <v>0.42569444444444443</v>
      </c>
      <c r="C129" s="1">
        <f t="shared" si="26"/>
      </c>
      <c r="D129">
        <f t="shared" si="24"/>
      </c>
      <c r="E129">
        <f t="shared" si="25"/>
      </c>
      <c r="F129" s="2">
        <f t="shared" si="31"/>
      </c>
      <c r="G129" s="30">
        <f t="shared" si="27"/>
      </c>
      <c r="H129" t="e">
        <f t="shared" si="28"/>
        <v>#VALUE!</v>
      </c>
      <c r="I129">
        <f t="shared" si="29"/>
      </c>
      <c r="J129">
        <f>IF($E129="","",IF(COUNTIF(Team!$A$2:$A$1000,$E129)=0,1,""))</f>
      </c>
      <c r="K129">
        <f t="shared" si="32"/>
      </c>
      <c r="L129" s="30" t="e">
        <f t="shared" si="30"/>
        <v>#VALUE!</v>
      </c>
    </row>
    <row r="130" spans="1:12" ht="16.5">
      <c r="A130" s="52">
        <v>0.4298611111111111</v>
      </c>
      <c r="B130" s="15" t="s">
        <v>249</v>
      </c>
      <c r="C130" s="1" t="str">
        <f t="shared" si="26"/>
        <v>51104</v>
      </c>
      <c r="D130" t="str">
        <f t="shared" si="24"/>
        <v>5</v>
      </c>
      <c r="E130" t="str">
        <f t="shared" si="25"/>
        <v>1104</v>
      </c>
      <c r="F130" s="2">
        <f t="shared" si="31"/>
        <v>0.19375000000000053</v>
      </c>
      <c r="G130" s="30">
        <f t="shared" si="27"/>
        <v>1</v>
      </c>
      <c r="H130">
        <f t="shared" si="28"/>
        <v>1</v>
      </c>
      <c r="I130">
        <f t="shared" si="29"/>
        <v>1</v>
      </c>
      <c r="J130">
        <f>IF($E130="","",IF(COUNTIF(Team!$A$2:$A$1000,$E130)=0,1,""))</f>
      </c>
      <c r="K130">
        <f t="shared" si="32"/>
      </c>
      <c r="L130" s="30">
        <f t="shared" si="30"/>
        <v>3</v>
      </c>
    </row>
    <row r="131" spans="1:12" ht="16.5">
      <c r="A131" s="52">
        <v>0.4298611111111111</v>
      </c>
      <c r="C131" s="1">
        <f t="shared" si="26"/>
      </c>
      <c r="D131">
        <f aca="true" t="shared" si="33" ref="D131:D194">LEFT($B131)</f>
      </c>
      <c r="E131">
        <f aca="true" t="shared" si="34" ref="E131:E194">MID($B131,2,4)</f>
      </c>
      <c r="F131" s="2">
        <f t="shared" si="31"/>
      </c>
      <c r="G131" s="30">
        <f t="shared" si="27"/>
      </c>
      <c r="H131" t="e">
        <f t="shared" si="28"/>
        <v>#VALUE!</v>
      </c>
      <c r="I131">
        <f t="shared" si="29"/>
      </c>
      <c r="J131">
        <f>IF($E131="","",IF(COUNTIF(Team!$A$2:$A$1000,$E131)=0,1,""))</f>
      </c>
      <c r="K131">
        <f t="shared" si="32"/>
      </c>
      <c r="L131" s="30" t="e">
        <f t="shared" si="30"/>
        <v>#VALUE!</v>
      </c>
    </row>
    <row r="132" spans="1:12" ht="16.5">
      <c r="A132" s="52">
        <v>0.4298611111111111</v>
      </c>
      <c r="B132" s="15" t="s">
        <v>250</v>
      </c>
      <c r="C132" s="1" t="str">
        <f aca="true" t="shared" si="35" ref="C132:C195">IF($B132&lt;&gt;"",LEFT($B132,5),"")</f>
        <v>52303</v>
      </c>
      <c r="D132" t="str">
        <f t="shared" si="33"/>
        <v>5</v>
      </c>
      <c r="E132" t="str">
        <f t="shared" si="34"/>
        <v>2303</v>
      </c>
      <c r="F132" s="2">
        <f t="shared" si="31"/>
        <v>0.4263888888888889</v>
      </c>
      <c r="G132" s="30">
        <f aca="true" t="shared" si="36" ref="G132:G195">IF($C132&lt;&gt;"",COUNTIF($C$3:$C$1001,$C132)-1,"")</f>
        <v>0</v>
      </c>
      <c r="H132">
        <f aca="true" t="shared" si="37" ref="H132:H195">IF(OR(VALUE(RIGHT($B132,2))&gt;60,VALUE(MID($B132,6,2))&gt;24),1,"")</f>
      </c>
      <c r="I132">
        <f aca="true" t="shared" si="38" ref="I132:I195">IF($B132&lt;&gt;"",IF(OR(VALUE(MID($B132,6,2))&lt;6,VALUE(MID($B132,6,4))&gt;1930),1,""),"")</f>
      </c>
      <c r="J132">
        <f>IF($E132="","",IF(COUNTIF(Team!$A$2:$A$1000,$E132)=0,1,""))</f>
      </c>
      <c r="K132">
        <f t="shared" si="32"/>
      </c>
      <c r="L132" s="30">
        <f aca="true" t="shared" si="39" ref="L132:L195">SUM(G132:K132)</f>
        <v>0</v>
      </c>
    </row>
    <row r="133" spans="1:12" ht="16.5">
      <c r="A133" s="52">
        <v>0.4298611111111111</v>
      </c>
      <c r="B133" s="15" t="s">
        <v>251</v>
      </c>
      <c r="C133" s="1" t="str">
        <f t="shared" si="35"/>
        <v>51217</v>
      </c>
      <c r="D133" t="str">
        <f t="shared" si="33"/>
        <v>5</v>
      </c>
      <c r="E133" t="str">
        <f t="shared" si="34"/>
        <v>1217</v>
      </c>
      <c r="F133" s="2">
        <f t="shared" si="31"/>
        <v>0.4270833333333333</v>
      </c>
      <c r="G133" s="30">
        <f t="shared" si="36"/>
        <v>0</v>
      </c>
      <c r="H133">
        <f t="shared" si="37"/>
      </c>
      <c r="I133">
        <f t="shared" si="38"/>
      </c>
      <c r="J133">
        <f>IF($E133="","",IF(COUNTIF(Team!$A$2:$A$1000,$E133)=0,1,""))</f>
      </c>
      <c r="K133">
        <f t="shared" si="32"/>
      </c>
      <c r="L133" s="30">
        <f t="shared" si="39"/>
        <v>0</v>
      </c>
    </row>
    <row r="134" spans="1:12" ht="16.5">
      <c r="A134" s="52">
        <v>0.4298611111111111</v>
      </c>
      <c r="B134" s="15" t="s">
        <v>252</v>
      </c>
      <c r="C134" s="1" t="str">
        <f t="shared" si="35"/>
        <v>52103</v>
      </c>
      <c r="D134" t="str">
        <f t="shared" si="33"/>
        <v>5</v>
      </c>
      <c r="E134" t="str">
        <f t="shared" si="34"/>
        <v>2103</v>
      </c>
      <c r="F134" s="2">
        <f t="shared" si="31"/>
        <v>0.4291666666666667</v>
      </c>
      <c r="G134" s="30">
        <f t="shared" si="36"/>
        <v>0</v>
      </c>
      <c r="H134">
        <f t="shared" si="37"/>
      </c>
      <c r="I134">
        <f t="shared" si="38"/>
      </c>
      <c r="J134">
        <f>IF($E134="","",IF(COUNTIF(Team!$A$2:$A$1000,$E134)=0,1,""))</f>
      </c>
      <c r="K134">
        <f t="shared" si="32"/>
      </c>
      <c r="L134" s="30">
        <f t="shared" si="39"/>
        <v>0</v>
      </c>
    </row>
    <row r="135" spans="1:12" ht="16.5">
      <c r="A135" s="52">
        <v>0.4361111111111111</v>
      </c>
      <c r="B135" s="15" t="s">
        <v>255</v>
      </c>
      <c r="C135" s="1" t="str">
        <f t="shared" si="35"/>
        <v>41208</v>
      </c>
      <c r="D135" t="str">
        <f t="shared" si="33"/>
        <v>4</v>
      </c>
      <c r="E135" t="str">
        <f t="shared" si="34"/>
        <v>1208</v>
      </c>
      <c r="F135" s="2">
        <f t="shared" si="31"/>
        <v>0.4277777777777778</v>
      </c>
      <c r="G135" s="30">
        <f t="shared" si="36"/>
        <v>0</v>
      </c>
      <c r="H135">
        <f t="shared" si="37"/>
      </c>
      <c r="I135">
        <f t="shared" si="38"/>
      </c>
      <c r="J135">
        <f>IF($E135="","",IF(COUNTIF(Team!$A$2:$A$1000,$E135)=0,1,""))</f>
      </c>
      <c r="K135">
        <f t="shared" si="32"/>
      </c>
      <c r="L135" s="30">
        <f t="shared" si="39"/>
        <v>0</v>
      </c>
    </row>
    <row r="136" spans="1:12" ht="16.5">
      <c r="A136" s="52">
        <v>0.4361111111111111</v>
      </c>
      <c r="B136" s="15" t="s">
        <v>256</v>
      </c>
      <c r="C136" s="1" t="str">
        <f t="shared" si="35"/>
        <v>42102</v>
      </c>
      <c r="D136" t="str">
        <f t="shared" si="33"/>
        <v>4</v>
      </c>
      <c r="E136" t="str">
        <f t="shared" si="34"/>
        <v>2102</v>
      </c>
      <c r="F136" s="2">
        <f t="shared" si="31"/>
        <v>0.4291666666666667</v>
      </c>
      <c r="G136" s="30">
        <f t="shared" si="36"/>
        <v>0</v>
      </c>
      <c r="H136">
        <f t="shared" si="37"/>
      </c>
      <c r="I136">
        <f t="shared" si="38"/>
      </c>
      <c r="J136">
        <f>IF($E136="","",IF(COUNTIF(Team!$A$2:$A$1000,$E136)=0,1,""))</f>
      </c>
      <c r="K136">
        <f t="shared" si="32"/>
      </c>
      <c r="L136" s="30">
        <f t="shared" si="39"/>
        <v>0</v>
      </c>
    </row>
    <row r="137" spans="1:12" ht="16.5">
      <c r="A137" s="52">
        <v>0.4361111111111111</v>
      </c>
      <c r="B137" s="15" t="s">
        <v>257</v>
      </c>
      <c r="C137" s="1" t="str">
        <f t="shared" si="35"/>
        <v>41204</v>
      </c>
      <c r="D137" t="str">
        <f t="shared" si="33"/>
        <v>4</v>
      </c>
      <c r="E137" t="str">
        <f t="shared" si="34"/>
        <v>1204</v>
      </c>
      <c r="F137" s="2">
        <f t="shared" si="31"/>
        <v>0.4305555555555556</v>
      </c>
      <c r="G137" s="30">
        <f t="shared" si="36"/>
        <v>0</v>
      </c>
      <c r="H137">
        <f t="shared" si="37"/>
      </c>
      <c r="I137">
        <f t="shared" si="38"/>
      </c>
      <c r="J137">
        <f>IF($E137="","",IF(COUNTIF(Team!$A$2:$A$1000,$E137)=0,1,""))</f>
      </c>
      <c r="K137">
        <f t="shared" si="32"/>
      </c>
      <c r="L137" s="30">
        <f t="shared" si="39"/>
        <v>0</v>
      </c>
    </row>
    <row r="138" spans="1:12" ht="16.5">
      <c r="A138" s="52">
        <v>0.4361111111111111</v>
      </c>
      <c r="B138" s="15" t="s">
        <v>258</v>
      </c>
      <c r="C138" s="1" t="str">
        <f t="shared" si="35"/>
        <v>51205</v>
      </c>
      <c r="D138" t="str">
        <f t="shared" si="33"/>
        <v>5</v>
      </c>
      <c r="E138" t="str">
        <f t="shared" si="34"/>
        <v>1205</v>
      </c>
      <c r="F138" s="2">
        <f t="shared" si="31"/>
        <v>0.43124999999999997</v>
      </c>
      <c r="G138" s="30">
        <f t="shared" si="36"/>
        <v>0</v>
      </c>
      <c r="H138">
        <f t="shared" si="37"/>
      </c>
      <c r="I138">
        <f t="shared" si="38"/>
      </c>
      <c r="J138">
        <f>IF($E138="","",IF(COUNTIF(Team!$A$2:$A$1000,$E138)=0,1,""))</f>
      </c>
      <c r="K138">
        <f t="shared" si="32"/>
      </c>
      <c r="L138" s="30">
        <f t="shared" si="39"/>
        <v>0</v>
      </c>
    </row>
    <row r="139" spans="1:12" ht="16.5">
      <c r="A139" s="52">
        <v>0.4361111111111111</v>
      </c>
      <c r="B139" s="15" t="s">
        <v>259</v>
      </c>
      <c r="C139" s="1" t="str">
        <f t="shared" si="35"/>
        <v>51215</v>
      </c>
      <c r="D139" t="str">
        <f t="shared" si="33"/>
        <v>5</v>
      </c>
      <c r="E139" t="str">
        <f t="shared" si="34"/>
        <v>1215</v>
      </c>
      <c r="F139" s="2">
        <f t="shared" si="31"/>
        <v>0.41944444444444445</v>
      </c>
      <c r="G139" s="30">
        <f t="shared" si="36"/>
        <v>0</v>
      </c>
      <c r="H139">
        <f t="shared" si="37"/>
      </c>
      <c r="I139">
        <f t="shared" si="38"/>
      </c>
      <c r="J139">
        <f>IF($E139="","",IF(COUNTIF(Team!$A$2:$A$1000,$E139)=0,1,""))</f>
      </c>
      <c r="K139">
        <f t="shared" si="32"/>
      </c>
      <c r="L139" s="30">
        <f t="shared" si="39"/>
        <v>0</v>
      </c>
    </row>
    <row r="140" spans="1:12" ht="16.5">
      <c r="A140" s="52">
        <v>0.4361111111111111</v>
      </c>
      <c r="B140" s="15" t="s">
        <v>260</v>
      </c>
      <c r="C140" s="1" t="str">
        <f t="shared" si="35"/>
        <v>52104</v>
      </c>
      <c r="D140" t="str">
        <f t="shared" si="33"/>
        <v>5</v>
      </c>
      <c r="E140" t="str">
        <f t="shared" si="34"/>
        <v>2104</v>
      </c>
      <c r="F140" s="2">
        <f t="shared" si="31"/>
        <v>0.43124999999999997</v>
      </c>
      <c r="G140" s="30">
        <f t="shared" si="36"/>
        <v>0</v>
      </c>
      <c r="H140">
        <f t="shared" si="37"/>
      </c>
      <c r="I140">
        <f t="shared" si="38"/>
      </c>
      <c r="J140">
        <f>IF($E140="","",IF(COUNTIF(Team!$A$2:$A$1000,$E140)=0,1,""))</f>
      </c>
      <c r="K140">
        <f t="shared" si="32"/>
      </c>
      <c r="L140" s="30">
        <f t="shared" si="39"/>
        <v>0</v>
      </c>
    </row>
    <row r="141" spans="1:12" ht="16.5">
      <c r="A141" s="52">
        <v>0.44027777777777777</v>
      </c>
      <c r="B141" s="15" t="s">
        <v>262</v>
      </c>
      <c r="C141" s="1" t="str">
        <f t="shared" si="35"/>
        <v>62306</v>
      </c>
      <c r="D141" t="str">
        <f t="shared" si="33"/>
        <v>6</v>
      </c>
      <c r="E141" t="str">
        <f t="shared" si="34"/>
        <v>2306</v>
      </c>
      <c r="F141" s="2">
        <f t="shared" si="31"/>
        <v>0.43124999999999997</v>
      </c>
      <c r="G141" s="30">
        <f t="shared" si="36"/>
        <v>0</v>
      </c>
      <c r="H141">
        <f t="shared" si="37"/>
      </c>
      <c r="I141">
        <f t="shared" si="38"/>
      </c>
      <c r="J141">
        <f>IF($E141="","",IF(COUNTIF(Team!$A$2:$A$1000,$E141)=0,1,""))</f>
      </c>
      <c r="K141">
        <f t="shared" si="32"/>
      </c>
      <c r="L141" s="30">
        <f t="shared" si="39"/>
        <v>0</v>
      </c>
    </row>
    <row r="142" spans="1:12" ht="16.5">
      <c r="A142" s="52">
        <v>0.44027777777777777</v>
      </c>
      <c r="B142" s="15" t="s">
        <v>263</v>
      </c>
      <c r="C142" s="1" t="str">
        <f t="shared" si="35"/>
        <v>62302</v>
      </c>
      <c r="D142" t="str">
        <f t="shared" si="33"/>
        <v>6</v>
      </c>
      <c r="E142" t="str">
        <f t="shared" si="34"/>
        <v>2302</v>
      </c>
      <c r="F142" s="2">
        <f t="shared" si="31"/>
        <v>0.4361111111111111</v>
      </c>
      <c r="G142" s="30">
        <f t="shared" si="36"/>
        <v>0</v>
      </c>
      <c r="H142">
        <f t="shared" si="37"/>
      </c>
      <c r="I142">
        <f t="shared" si="38"/>
      </c>
      <c r="J142">
        <f>IF($E142="","",IF(COUNTIF(Team!$A$2:$A$1000,$E142)=0,1,""))</f>
      </c>
      <c r="K142">
        <f t="shared" si="32"/>
      </c>
      <c r="L142" s="30">
        <f t="shared" si="39"/>
        <v>0</v>
      </c>
    </row>
    <row r="143" spans="1:12" ht="16.5">
      <c r="A143" s="52">
        <v>0.44305555555555554</v>
      </c>
      <c r="B143" s="15" t="s">
        <v>265</v>
      </c>
      <c r="C143" s="1" t="str">
        <f t="shared" si="35"/>
        <v>51214</v>
      </c>
      <c r="D143" t="str">
        <f t="shared" si="33"/>
        <v>5</v>
      </c>
      <c r="E143" t="str">
        <f t="shared" si="34"/>
        <v>1214</v>
      </c>
      <c r="F143" s="2">
        <f t="shared" si="31"/>
        <v>0.4375</v>
      </c>
      <c r="G143" s="30">
        <f t="shared" si="36"/>
        <v>0</v>
      </c>
      <c r="H143">
        <f t="shared" si="37"/>
      </c>
      <c r="I143">
        <f t="shared" si="38"/>
      </c>
      <c r="J143">
        <f>IF($E143="","",IF(COUNTIF(Team!$A$2:$A$1000,$E143)=0,1,""))</f>
      </c>
      <c r="K143">
        <f t="shared" si="32"/>
      </c>
      <c r="L143" s="30">
        <f t="shared" si="39"/>
        <v>0</v>
      </c>
    </row>
    <row r="144" spans="1:12" ht="16.5">
      <c r="A144" s="52">
        <v>0.44305555555555554</v>
      </c>
      <c r="B144" s="15" t="s">
        <v>266</v>
      </c>
      <c r="C144" s="1" t="str">
        <f t="shared" si="35"/>
        <v>51218</v>
      </c>
      <c r="D144" t="str">
        <f t="shared" si="33"/>
        <v>5</v>
      </c>
      <c r="E144" t="str">
        <f t="shared" si="34"/>
        <v>1218</v>
      </c>
      <c r="F144" s="2">
        <f t="shared" si="31"/>
        <v>0.44027777777777777</v>
      </c>
      <c r="G144" s="30">
        <f t="shared" si="36"/>
        <v>0</v>
      </c>
      <c r="H144">
        <f t="shared" si="37"/>
      </c>
      <c r="I144">
        <f t="shared" si="38"/>
      </c>
      <c r="J144">
        <f>IF($E144="","",IF(COUNTIF(Team!$A$2:$A$1000,$E144)=0,1,""))</f>
      </c>
      <c r="K144">
        <f t="shared" si="32"/>
      </c>
      <c r="L144" s="30">
        <f t="shared" si="39"/>
        <v>0</v>
      </c>
    </row>
    <row r="145" spans="1:12" ht="16.5">
      <c r="A145" s="52">
        <v>0.44305555555555554</v>
      </c>
      <c r="B145" s="15" t="s">
        <v>267</v>
      </c>
      <c r="C145" s="1" t="str">
        <f t="shared" si="35"/>
        <v>51213</v>
      </c>
      <c r="D145" t="str">
        <f t="shared" si="33"/>
        <v>5</v>
      </c>
      <c r="E145" t="str">
        <f t="shared" si="34"/>
        <v>1213</v>
      </c>
      <c r="F145" s="2">
        <f t="shared" si="31"/>
        <v>0.44166666666666665</v>
      </c>
      <c r="G145" s="30">
        <f t="shared" si="36"/>
        <v>0</v>
      </c>
      <c r="H145">
        <f t="shared" si="37"/>
      </c>
      <c r="I145">
        <f t="shared" si="38"/>
      </c>
      <c r="J145">
        <f>IF($E145="","",IF(COUNTIF(Team!$A$2:$A$1000,$E145)=0,1,""))</f>
      </c>
      <c r="K145">
        <f t="shared" si="32"/>
      </c>
      <c r="L145" s="30">
        <f t="shared" si="39"/>
        <v>0</v>
      </c>
    </row>
    <row r="146" spans="1:12" ht="16.5">
      <c r="A146" s="52">
        <v>0.4486111111111111</v>
      </c>
      <c r="B146" s="15" t="s">
        <v>268</v>
      </c>
      <c r="C146" s="1" t="str">
        <f t="shared" si="35"/>
        <v>72305</v>
      </c>
      <c r="D146" t="str">
        <f t="shared" si="33"/>
        <v>7</v>
      </c>
      <c r="E146" t="str">
        <f t="shared" si="34"/>
        <v>2305</v>
      </c>
      <c r="F146" s="2">
        <f t="shared" si="31"/>
        <v>0.4458333333333333</v>
      </c>
      <c r="G146" s="30">
        <f t="shared" si="36"/>
        <v>0</v>
      </c>
      <c r="H146">
        <f t="shared" si="37"/>
      </c>
      <c r="I146">
        <f t="shared" si="38"/>
      </c>
      <c r="J146">
        <f>IF($E146="","",IF(COUNTIF(Team!$A$2:$A$1000,$E146)=0,1,""))</f>
      </c>
      <c r="K146">
        <f t="shared" si="32"/>
      </c>
      <c r="L146" s="30">
        <f t="shared" si="39"/>
        <v>0</v>
      </c>
    </row>
    <row r="147" spans="1:12" ht="16.5">
      <c r="A147" s="52">
        <v>0.4527777777777778</v>
      </c>
      <c r="B147" s="15" t="s">
        <v>269</v>
      </c>
      <c r="C147" s="1" t="str">
        <f t="shared" si="35"/>
        <v>51201</v>
      </c>
      <c r="D147" t="str">
        <f t="shared" si="33"/>
        <v>5</v>
      </c>
      <c r="E147" t="str">
        <f t="shared" si="34"/>
        <v>1201</v>
      </c>
      <c r="F147" s="2">
        <f t="shared" si="31"/>
        <v>0.44375000000000003</v>
      </c>
      <c r="G147" s="30">
        <f t="shared" si="36"/>
        <v>0</v>
      </c>
      <c r="H147">
        <f t="shared" si="37"/>
      </c>
      <c r="I147">
        <f t="shared" si="38"/>
      </c>
      <c r="J147">
        <f>IF($E147="","",IF(COUNTIF(Team!$A$2:$A$1000,$E147)=0,1,""))</f>
      </c>
      <c r="K147">
        <f t="shared" si="32"/>
      </c>
      <c r="L147" s="30">
        <f t="shared" si="39"/>
        <v>0</v>
      </c>
    </row>
    <row r="148" spans="1:12" ht="16.5">
      <c r="A148" s="52">
        <v>0.4527777777777778</v>
      </c>
      <c r="B148" s="15" t="s">
        <v>270</v>
      </c>
      <c r="C148" s="1" t="str">
        <f t="shared" si="35"/>
        <v>51107</v>
      </c>
      <c r="D148" t="str">
        <f t="shared" si="33"/>
        <v>5</v>
      </c>
      <c r="E148" t="str">
        <f t="shared" si="34"/>
        <v>1107</v>
      </c>
      <c r="F148" s="2">
        <f t="shared" si="31"/>
        <v>0.4451388888888889</v>
      </c>
      <c r="G148" s="30">
        <f t="shared" si="36"/>
        <v>0</v>
      </c>
      <c r="H148">
        <f t="shared" si="37"/>
      </c>
      <c r="I148">
        <f t="shared" si="38"/>
      </c>
      <c r="J148">
        <f>IF($E148="","",IF(COUNTIF(Team!$A$2:$A$1000,$E148)=0,1,""))</f>
      </c>
      <c r="K148">
        <f t="shared" si="32"/>
      </c>
      <c r="L148" s="30">
        <f t="shared" si="39"/>
        <v>0</v>
      </c>
    </row>
    <row r="149" spans="1:12" ht="16.5">
      <c r="A149" s="52">
        <v>0.4527777777777778</v>
      </c>
      <c r="B149" s="15" t="s">
        <v>271</v>
      </c>
      <c r="C149" s="1" t="str">
        <f t="shared" si="35"/>
        <v>51210</v>
      </c>
      <c r="D149" t="str">
        <f t="shared" si="33"/>
        <v>5</v>
      </c>
      <c r="E149" t="str">
        <f t="shared" si="34"/>
        <v>1210</v>
      </c>
      <c r="F149" s="2">
        <f t="shared" si="31"/>
        <v>0.4479166666666667</v>
      </c>
      <c r="G149" s="30">
        <f t="shared" si="36"/>
        <v>0</v>
      </c>
      <c r="H149">
        <f t="shared" si="37"/>
      </c>
      <c r="I149">
        <f t="shared" si="38"/>
      </c>
      <c r="J149">
        <f>IF($E149="","",IF(COUNTIF(Team!$A$2:$A$1000,$E149)=0,1,""))</f>
      </c>
      <c r="K149">
        <f t="shared" si="32"/>
      </c>
      <c r="L149" s="30">
        <f t="shared" si="39"/>
        <v>0</v>
      </c>
    </row>
    <row r="150" spans="1:12" ht="16.5">
      <c r="A150" s="52">
        <v>0.4527777777777778</v>
      </c>
      <c r="B150" s="15" t="s">
        <v>272</v>
      </c>
      <c r="C150" s="1" t="str">
        <f t="shared" si="35"/>
        <v>51202</v>
      </c>
      <c r="D150" t="str">
        <f t="shared" si="33"/>
        <v>5</v>
      </c>
      <c r="E150" t="str">
        <f t="shared" si="34"/>
        <v>1202</v>
      </c>
      <c r="F150" s="2">
        <f t="shared" si="31"/>
        <v>0.44930555555555557</v>
      </c>
      <c r="G150" s="30">
        <f t="shared" si="36"/>
        <v>0</v>
      </c>
      <c r="H150">
        <f t="shared" si="37"/>
      </c>
      <c r="I150">
        <f t="shared" si="38"/>
      </c>
      <c r="J150">
        <f>IF($E150="","",IF(COUNTIF(Team!$A$2:$A$1000,$E150)=0,1,""))</f>
      </c>
      <c r="K150">
        <f t="shared" si="32"/>
      </c>
      <c r="L150" s="30">
        <f t="shared" si="39"/>
        <v>0</v>
      </c>
    </row>
    <row r="151" spans="1:12" ht="16.5">
      <c r="A151" s="52">
        <v>0.4527777777777778</v>
      </c>
      <c r="B151" s="15" t="s">
        <v>273</v>
      </c>
      <c r="C151" s="1" t="str">
        <f t="shared" si="35"/>
        <v>52301</v>
      </c>
      <c r="D151" t="str">
        <f t="shared" si="33"/>
        <v>5</v>
      </c>
      <c r="E151" t="str">
        <f t="shared" si="34"/>
        <v>2301</v>
      </c>
      <c r="F151" s="2">
        <f t="shared" si="31"/>
        <v>0.45069444444444445</v>
      </c>
      <c r="G151" s="30">
        <f t="shared" si="36"/>
        <v>0</v>
      </c>
      <c r="H151">
        <f t="shared" si="37"/>
      </c>
      <c r="I151">
        <f t="shared" si="38"/>
      </c>
      <c r="J151">
        <f>IF($E151="","",IF(COUNTIF(Team!$A$2:$A$1000,$E151)=0,1,""))</f>
      </c>
      <c r="K151">
        <f t="shared" si="32"/>
      </c>
      <c r="L151" s="30">
        <f t="shared" si="39"/>
        <v>0</v>
      </c>
    </row>
    <row r="152" spans="1:12" ht="16.5">
      <c r="A152" s="52">
        <v>0.4576388888888889</v>
      </c>
      <c r="B152" s="15" t="s">
        <v>275</v>
      </c>
      <c r="C152" s="1" t="str">
        <f t="shared" si="35"/>
        <v>61103</v>
      </c>
      <c r="D152" t="str">
        <f t="shared" si="33"/>
        <v>6</v>
      </c>
      <c r="E152" t="str">
        <f t="shared" si="34"/>
        <v>1103</v>
      </c>
      <c r="F152" s="2">
        <f t="shared" si="31"/>
        <v>0.4486111111111111</v>
      </c>
      <c r="G152" s="30">
        <f t="shared" si="36"/>
        <v>0</v>
      </c>
      <c r="H152">
        <f t="shared" si="37"/>
      </c>
      <c r="I152">
        <f t="shared" si="38"/>
      </c>
      <c r="J152">
        <f>IF($E152="","",IF(COUNTIF(Team!$A$2:$A$1000,$E152)=0,1,""))</f>
      </c>
      <c r="K152">
        <f t="shared" si="32"/>
      </c>
      <c r="L152" s="30">
        <f t="shared" si="39"/>
        <v>0</v>
      </c>
    </row>
    <row r="153" spans="1:12" ht="16.5">
      <c r="A153" s="52">
        <v>0.4576388888888889</v>
      </c>
      <c r="B153" s="15" t="s">
        <v>276</v>
      </c>
      <c r="C153" s="1" t="str">
        <f t="shared" si="35"/>
        <v>61105</v>
      </c>
      <c r="D153" t="str">
        <f t="shared" si="33"/>
        <v>6</v>
      </c>
      <c r="E153" t="str">
        <f t="shared" si="34"/>
        <v>1105</v>
      </c>
      <c r="F153" s="2">
        <f t="shared" si="31"/>
        <v>0.4486111111111111</v>
      </c>
      <c r="G153" s="30">
        <f t="shared" si="36"/>
        <v>0</v>
      </c>
      <c r="H153">
        <f t="shared" si="37"/>
      </c>
      <c r="I153">
        <f t="shared" si="38"/>
      </c>
      <c r="J153">
        <f>IF($E153="","",IF(COUNTIF(Team!$A$2:$A$1000,$E153)=0,1,""))</f>
      </c>
      <c r="K153">
        <f t="shared" si="32"/>
      </c>
      <c r="L153" s="30">
        <f t="shared" si="39"/>
        <v>0</v>
      </c>
    </row>
    <row r="154" spans="1:12" ht="16.5">
      <c r="A154" s="52">
        <v>0.4576388888888889</v>
      </c>
      <c r="B154" s="15" t="s">
        <v>277</v>
      </c>
      <c r="C154" s="1" t="str">
        <f t="shared" si="35"/>
        <v>61403</v>
      </c>
      <c r="D154" t="str">
        <f t="shared" si="33"/>
        <v>6</v>
      </c>
      <c r="E154" t="str">
        <f t="shared" si="34"/>
        <v>1403</v>
      </c>
      <c r="F154" s="2">
        <f t="shared" si="31"/>
        <v>0.4548611111111111</v>
      </c>
      <c r="G154" s="30">
        <f t="shared" si="36"/>
        <v>0</v>
      </c>
      <c r="H154">
        <f t="shared" si="37"/>
      </c>
      <c r="I154">
        <f t="shared" si="38"/>
      </c>
      <c r="J154">
        <f>IF($E154="","",IF(COUNTIF(Team!$A$2:$A$1000,$E154)=0,1,""))</f>
      </c>
      <c r="K154">
        <f t="shared" si="32"/>
      </c>
      <c r="L154" s="30">
        <f t="shared" si="39"/>
        <v>0</v>
      </c>
    </row>
    <row r="155" spans="1:12" ht="16.5">
      <c r="A155" s="52">
        <v>0.4680555555555555</v>
      </c>
      <c r="B155" s="15" t="s">
        <v>278</v>
      </c>
      <c r="C155" s="1" t="str">
        <f t="shared" si="35"/>
        <v>51209</v>
      </c>
      <c r="D155" t="str">
        <f t="shared" si="33"/>
        <v>5</v>
      </c>
      <c r="E155" t="str">
        <f t="shared" si="34"/>
        <v>1209</v>
      </c>
      <c r="F155" s="2">
        <f t="shared" si="31"/>
        <v>0.4534722222222222</v>
      </c>
      <c r="G155" s="30">
        <f t="shared" si="36"/>
        <v>0</v>
      </c>
      <c r="H155">
        <f t="shared" si="37"/>
      </c>
      <c r="I155">
        <f t="shared" si="38"/>
      </c>
      <c r="J155">
        <f>IF($E155="","",IF(COUNTIF(Team!$A$2:$A$1000,$E155)=0,1,""))</f>
      </c>
      <c r="K155">
        <f t="shared" si="32"/>
      </c>
      <c r="L155" s="30">
        <f t="shared" si="39"/>
        <v>0</v>
      </c>
    </row>
    <row r="156" spans="1:12" ht="16.5">
      <c r="A156" s="52">
        <v>0.4680555555555555</v>
      </c>
      <c r="B156" s="15" t="s">
        <v>279</v>
      </c>
      <c r="C156" s="1" t="str">
        <f t="shared" si="35"/>
        <v>51211</v>
      </c>
      <c r="D156" t="str">
        <f t="shared" si="33"/>
        <v>5</v>
      </c>
      <c r="E156" t="str">
        <f t="shared" si="34"/>
        <v>1211</v>
      </c>
      <c r="F156" s="2">
        <f t="shared" si="31"/>
        <v>0.4548611111111111</v>
      </c>
      <c r="G156" s="30">
        <f t="shared" si="36"/>
        <v>0</v>
      </c>
      <c r="H156">
        <f t="shared" si="37"/>
      </c>
      <c r="I156">
        <f t="shared" si="38"/>
      </c>
      <c r="J156">
        <f>IF($E156="","",IF(COUNTIF(Team!$A$2:$A$1000,$E156)=0,1,""))</f>
      </c>
      <c r="K156">
        <f t="shared" si="32"/>
      </c>
      <c r="L156" s="30">
        <f t="shared" si="39"/>
        <v>0</v>
      </c>
    </row>
    <row r="157" spans="1:12" ht="16.5">
      <c r="A157" s="52">
        <v>0.4680555555555555</v>
      </c>
      <c r="B157" s="15" t="s">
        <v>280</v>
      </c>
      <c r="C157" s="1" t="str">
        <f t="shared" si="35"/>
        <v>51212</v>
      </c>
      <c r="D157" t="str">
        <f t="shared" si="33"/>
        <v>5</v>
      </c>
      <c r="E157" t="str">
        <f t="shared" si="34"/>
        <v>1212</v>
      </c>
      <c r="F157" s="2">
        <f t="shared" si="31"/>
        <v>0.45694444444444443</v>
      </c>
      <c r="G157" s="30">
        <f t="shared" si="36"/>
        <v>0</v>
      </c>
      <c r="H157">
        <f t="shared" si="37"/>
      </c>
      <c r="I157">
        <f t="shared" si="38"/>
      </c>
      <c r="J157">
        <f>IF($E157="","",IF(COUNTIF(Team!$A$2:$A$1000,$E157)=0,1,""))</f>
      </c>
      <c r="K157">
        <f t="shared" si="32"/>
      </c>
      <c r="L157" s="30">
        <f t="shared" si="39"/>
        <v>0</v>
      </c>
    </row>
    <row r="158" spans="1:12" ht="16.5">
      <c r="A158" s="52">
        <v>0.4680555555555555</v>
      </c>
      <c r="B158" s="15" t="s">
        <v>281</v>
      </c>
      <c r="C158" s="1" t="str">
        <f t="shared" si="35"/>
        <v>51102</v>
      </c>
      <c r="D158" t="str">
        <f t="shared" si="33"/>
        <v>5</v>
      </c>
      <c r="E158" t="str">
        <f t="shared" si="34"/>
        <v>1102</v>
      </c>
      <c r="F158" s="2">
        <f t="shared" si="31"/>
        <v>0.46597222222222223</v>
      </c>
      <c r="G158" s="30">
        <f t="shared" si="36"/>
        <v>0</v>
      </c>
      <c r="H158">
        <f t="shared" si="37"/>
      </c>
      <c r="I158">
        <f t="shared" si="38"/>
      </c>
      <c r="J158">
        <f>IF($E158="","",IF(COUNTIF(Team!$A$2:$A$1000,$E158)=0,1,""))</f>
      </c>
      <c r="K158">
        <f t="shared" si="32"/>
      </c>
      <c r="L158" s="30">
        <f t="shared" si="39"/>
        <v>0</v>
      </c>
    </row>
    <row r="159" spans="1:12" ht="16.5">
      <c r="A159" s="52">
        <v>0.4701388888888889</v>
      </c>
      <c r="B159" s="15" t="s">
        <v>283</v>
      </c>
      <c r="C159" s="1" t="str">
        <f t="shared" si="35"/>
        <v>72306</v>
      </c>
      <c r="D159" t="str">
        <f t="shared" si="33"/>
        <v>7</v>
      </c>
      <c r="E159" t="str">
        <f t="shared" si="34"/>
        <v>2306</v>
      </c>
      <c r="F159" s="2">
        <f t="shared" si="31"/>
        <v>0.46388888888888885</v>
      </c>
      <c r="G159" s="30">
        <f t="shared" si="36"/>
        <v>0</v>
      </c>
      <c r="H159">
        <f t="shared" si="37"/>
      </c>
      <c r="I159">
        <f t="shared" si="38"/>
      </c>
      <c r="J159">
        <f>IF($E159="","",IF(COUNTIF(Team!$A$2:$A$1000,$E159)=0,1,""))</f>
      </c>
      <c r="K159">
        <f t="shared" si="32"/>
      </c>
      <c r="L159" s="30">
        <f t="shared" si="39"/>
        <v>0</v>
      </c>
    </row>
    <row r="160" spans="1:12" ht="16.5">
      <c r="A160" s="52">
        <v>0.4701388888888889</v>
      </c>
      <c r="B160" s="15" t="s">
        <v>284</v>
      </c>
      <c r="C160" s="1" t="str">
        <f t="shared" si="35"/>
        <v>72302</v>
      </c>
      <c r="D160" t="str">
        <f t="shared" si="33"/>
        <v>7</v>
      </c>
      <c r="E160" t="str">
        <f t="shared" si="34"/>
        <v>2302</v>
      </c>
      <c r="F160" s="2">
        <f t="shared" si="31"/>
        <v>0.46458333333333335</v>
      </c>
      <c r="G160" s="30">
        <f t="shared" si="36"/>
        <v>0</v>
      </c>
      <c r="H160">
        <f t="shared" si="37"/>
      </c>
      <c r="I160">
        <f t="shared" si="38"/>
      </c>
      <c r="J160">
        <f>IF($E160="","",IF(COUNTIF(Team!$A$2:$A$1000,$E160)=0,1,""))</f>
      </c>
      <c r="K160">
        <f t="shared" si="32"/>
      </c>
      <c r="L160" s="30">
        <f t="shared" si="39"/>
        <v>0</v>
      </c>
    </row>
    <row r="161" spans="1:12" ht="16.5">
      <c r="A161" s="52">
        <v>0.4701388888888889</v>
      </c>
      <c r="B161" s="15" t="s">
        <v>285</v>
      </c>
      <c r="C161" s="1" t="str">
        <f t="shared" si="35"/>
        <v>61210</v>
      </c>
      <c r="D161" t="str">
        <f t="shared" si="33"/>
        <v>6</v>
      </c>
      <c r="E161" t="str">
        <f t="shared" si="34"/>
        <v>1210</v>
      </c>
      <c r="F161" s="2">
        <f t="shared" si="31"/>
        <v>0.19375000000000053</v>
      </c>
      <c r="G161" s="30">
        <f t="shared" si="36"/>
        <v>0</v>
      </c>
      <c r="H161">
        <f t="shared" si="37"/>
        <v>1</v>
      </c>
      <c r="I161">
        <f t="shared" si="38"/>
        <v>1</v>
      </c>
      <c r="J161">
        <f>IF($E161="","",IF(COUNTIF(Team!$A$2:$A$1000,$E161)=0,1,""))</f>
      </c>
      <c r="K161">
        <f t="shared" si="32"/>
      </c>
      <c r="L161" s="30">
        <f t="shared" si="39"/>
        <v>2</v>
      </c>
    </row>
    <row r="162" spans="1:12" ht="16.5">
      <c r="A162" s="52">
        <v>0.4791666666666667</v>
      </c>
      <c r="B162" s="15" t="s">
        <v>286</v>
      </c>
      <c r="C162" s="1" t="str">
        <f t="shared" si="35"/>
        <v>82305</v>
      </c>
      <c r="D162" t="str">
        <f t="shared" si="33"/>
        <v>8</v>
      </c>
      <c r="E162" t="str">
        <f t="shared" si="34"/>
        <v>2305</v>
      </c>
      <c r="F162" s="2">
        <f t="shared" si="31"/>
        <v>0.4763888888888889</v>
      </c>
      <c r="G162" s="30">
        <f t="shared" si="36"/>
        <v>0</v>
      </c>
      <c r="H162">
        <f t="shared" si="37"/>
      </c>
      <c r="I162">
        <f t="shared" si="38"/>
      </c>
      <c r="J162">
        <f>IF($E162="","",IF(COUNTIF(Team!$A$2:$A$1000,$E162)=0,1,""))</f>
      </c>
      <c r="K162">
        <f t="shared" si="32"/>
      </c>
      <c r="L162" s="30">
        <f t="shared" si="39"/>
        <v>0</v>
      </c>
    </row>
    <row r="163" spans="1:12" ht="16.5">
      <c r="A163" s="52">
        <v>0.4826388888888889</v>
      </c>
      <c r="B163" s="15" t="s">
        <v>288</v>
      </c>
      <c r="C163" s="1" t="str">
        <f t="shared" si="35"/>
        <v>61207</v>
      </c>
      <c r="D163" t="str">
        <f t="shared" si="33"/>
        <v>6</v>
      </c>
      <c r="E163" t="str">
        <f t="shared" si="34"/>
        <v>1207</v>
      </c>
      <c r="F163" s="2">
        <f t="shared" si="31"/>
        <v>0.4611111111111111</v>
      </c>
      <c r="G163" s="30">
        <f t="shared" si="36"/>
        <v>0</v>
      </c>
      <c r="H163">
        <f t="shared" si="37"/>
      </c>
      <c r="I163">
        <f t="shared" si="38"/>
      </c>
      <c r="J163">
        <f>IF($E163="","",IF(COUNTIF(Team!$A$2:$A$1000,$E163)=0,1,""))</f>
      </c>
      <c r="K163">
        <f t="shared" si="32"/>
      </c>
      <c r="L163" s="30">
        <f t="shared" si="39"/>
        <v>0</v>
      </c>
    </row>
    <row r="164" spans="1:12" ht="16.5">
      <c r="A164" s="52">
        <v>0.4826388888888889</v>
      </c>
      <c r="B164" s="15" t="s">
        <v>289</v>
      </c>
      <c r="C164" s="1" t="str">
        <f t="shared" si="35"/>
        <v>61216</v>
      </c>
      <c r="D164" t="str">
        <f t="shared" si="33"/>
        <v>6</v>
      </c>
      <c r="E164" t="str">
        <f t="shared" si="34"/>
        <v>1216</v>
      </c>
      <c r="F164" s="2">
        <f t="shared" si="31"/>
        <v>0.4701388888888889</v>
      </c>
      <c r="G164" s="30">
        <f t="shared" si="36"/>
        <v>0</v>
      </c>
      <c r="H164">
        <f t="shared" si="37"/>
      </c>
      <c r="I164">
        <f t="shared" si="38"/>
      </c>
      <c r="J164">
        <f>IF($E164="","",IF(COUNTIF(Team!$A$2:$A$1000,$E164)=0,1,""))</f>
      </c>
      <c r="K164">
        <f t="shared" si="32"/>
      </c>
      <c r="L164" s="30">
        <f t="shared" si="39"/>
        <v>0</v>
      </c>
    </row>
    <row r="165" spans="1:12" ht="16.5">
      <c r="A165" s="52">
        <v>0.4826388888888889</v>
      </c>
      <c r="B165" s="15" t="s">
        <v>290</v>
      </c>
      <c r="C165" s="1" t="str">
        <f t="shared" si="35"/>
        <v>61301</v>
      </c>
      <c r="D165" t="str">
        <f t="shared" si="33"/>
        <v>6</v>
      </c>
      <c r="E165" t="str">
        <f t="shared" si="34"/>
        <v>1301</v>
      </c>
      <c r="F165" s="2">
        <f t="shared" si="31"/>
        <v>0.4694444444444445</v>
      </c>
      <c r="G165" s="30">
        <f t="shared" si="36"/>
        <v>0</v>
      </c>
      <c r="H165">
        <f t="shared" si="37"/>
      </c>
      <c r="I165">
        <f t="shared" si="38"/>
      </c>
      <c r="J165">
        <f>IF($E165="","",IF(COUNTIF(Team!$A$2:$A$1000,$E165)=0,1,""))</f>
      </c>
      <c r="K165">
        <f t="shared" si="32"/>
      </c>
      <c r="L165" s="30">
        <f t="shared" si="39"/>
        <v>0</v>
      </c>
    </row>
    <row r="166" spans="1:12" ht="16.5">
      <c r="A166" s="52">
        <v>0.4826388888888889</v>
      </c>
      <c r="B166" s="15" t="s">
        <v>291</v>
      </c>
      <c r="C166" s="1" t="str">
        <f t="shared" si="35"/>
        <v>61304</v>
      </c>
      <c r="D166" t="str">
        <f t="shared" si="33"/>
        <v>6</v>
      </c>
      <c r="E166" t="str">
        <f t="shared" si="34"/>
        <v>1304</v>
      </c>
      <c r="F166" s="2">
        <f t="shared" si="31"/>
        <v>0.46597222222222223</v>
      </c>
      <c r="G166" s="30">
        <f t="shared" si="36"/>
        <v>0</v>
      </c>
      <c r="H166">
        <f t="shared" si="37"/>
      </c>
      <c r="I166">
        <f t="shared" si="38"/>
      </c>
      <c r="J166">
        <f>IF($E166="","",IF(COUNTIF(Team!$A$2:$A$1000,$E166)=0,1,""))</f>
      </c>
      <c r="K166">
        <f t="shared" si="32"/>
      </c>
      <c r="L166" s="30">
        <f t="shared" si="39"/>
        <v>0</v>
      </c>
    </row>
    <row r="167" spans="1:12" ht="16.5">
      <c r="A167" s="52">
        <v>0.4826388888888889</v>
      </c>
      <c r="B167" s="15" t="s">
        <v>292</v>
      </c>
      <c r="C167" s="1" t="str">
        <f t="shared" si="35"/>
        <v>61307</v>
      </c>
      <c r="D167" t="str">
        <f t="shared" si="33"/>
        <v>6</v>
      </c>
      <c r="E167" t="str">
        <f t="shared" si="34"/>
        <v>1307</v>
      </c>
      <c r="F167" s="2">
        <f t="shared" si="31"/>
        <v>0.47152777777777777</v>
      </c>
      <c r="G167" s="30">
        <f t="shared" si="36"/>
        <v>0</v>
      </c>
      <c r="H167">
        <f t="shared" si="37"/>
      </c>
      <c r="I167">
        <f t="shared" si="38"/>
      </c>
      <c r="J167">
        <f>IF($E167="","",IF(COUNTIF(Team!$A$2:$A$1000,$E167)=0,1,""))</f>
      </c>
      <c r="K167">
        <f t="shared" si="32"/>
      </c>
      <c r="L167" s="30">
        <f t="shared" si="39"/>
        <v>0</v>
      </c>
    </row>
    <row r="168" spans="1:12" ht="16.5">
      <c r="A168" s="52">
        <v>0.4826388888888889</v>
      </c>
      <c r="B168" s="15" t="s">
        <v>293</v>
      </c>
      <c r="C168" s="1" t="str">
        <f t="shared" si="35"/>
        <v>61302</v>
      </c>
      <c r="D168" t="str">
        <f t="shared" si="33"/>
        <v>6</v>
      </c>
      <c r="E168" t="str">
        <f t="shared" si="34"/>
        <v>1302</v>
      </c>
      <c r="F168" s="2">
        <f t="shared" si="31"/>
        <v>0.47291666666666665</v>
      </c>
      <c r="G168" s="30">
        <f t="shared" si="36"/>
        <v>0</v>
      </c>
      <c r="H168">
        <f t="shared" si="37"/>
      </c>
      <c r="I168">
        <f t="shared" si="38"/>
      </c>
      <c r="J168">
        <f>IF($E168="","",IF(COUNTIF(Team!$A$2:$A$1000,$E168)=0,1,""))</f>
      </c>
      <c r="K168">
        <f t="shared" si="32"/>
      </c>
      <c r="L168" s="30">
        <f t="shared" si="39"/>
        <v>0</v>
      </c>
    </row>
    <row r="169" spans="1:12" ht="16.5">
      <c r="A169" s="52">
        <v>0.4826388888888889</v>
      </c>
      <c r="B169" s="15" t="s">
        <v>294</v>
      </c>
      <c r="C169" s="1" t="str">
        <f t="shared" si="35"/>
        <v>61313</v>
      </c>
      <c r="D169" t="str">
        <f t="shared" si="33"/>
        <v>6</v>
      </c>
      <c r="E169" t="str">
        <f t="shared" si="34"/>
        <v>1313</v>
      </c>
      <c r="F169" s="2">
        <f t="shared" si="31"/>
        <v>0.4680555555555555</v>
      </c>
      <c r="G169" s="30">
        <f t="shared" si="36"/>
        <v>0</v>
      </c>
      <c r="H169">
        <f t="shared" si="37"/>
      </c>
      <c r="I169">
        <f t="shared" si="38"/>
      </c>
      <c r="J169">
        <f>IF($E169="","",IF(COUNTIF(Team!$A$2:$A$1000,$E169)=0,1,""))</f>
      </c>
      <c r="K169">
        <f t="shared" si="32"/>
      </c>
      <c r="L169" s="30">
        <f t="shared" si="39"/>
        <v>0</v>
      </c>
    </row>
    <row r="170" spans="1:12" ht="16.5">
      <c r="A170" s="52">
        <v>0.4826388888888889</v>
      </c>
      <c r="B170" s="15" t="s">
        <v>295</v>
      </c>
      <c r="C170" s="1" t="str">
        <f t="shared" si="35"/>
        <v>61323</v>
      </c>
      <c r="D170" t="str">
        <f t="shared" si="33"/>
        <v>6</v>
      </c>
      <c r="E170" t="str">
        <f t="shared" si="34"/>
        <v>1323</v>
      </c>
      <c r="F170" s="2">
        <f t="shared" si="31"/>
        <v>0.4701388888888889</v>
      </c>
      <c r="G170" s="30">
        <f t="shared" si="36"/>
        <v>0</v>
      </c>
      <c r="H170">
        <f t="shared" si="37"/>
      </c>
      <c r="I170">
        <f t="shared" si="38"/>
      </c>
      <c r="J170">
        <f>IF($E170="","",IF(COUNTIF(Team!$A$2:$A$1000,$E170)=0,1,""))</f>
      </c>
      <c r="K170">
        <f t="shared" si="32"/>
      </c>
      <c r="L170" s="30">
        <f t="shared" si="39"/>
        <v>0</v>
      </c>
    </row>
    <row r="171" spans="1:12" ht="16.5">
      <c r="A171" s="52">
        <v>0.4826388888888889</v>
      </c>
      <c r="B171" s="15" t="s">
        <v>296</v>
      </c>
      <c r="C171" s="1" t="str">
        <f t="shared" si="35"/>
        <v>61324</v>
      </c>
      <c r="D171" t="str">
        <f t="shared" si="33"/>
        <v>6</v>
      </c>
      <c r="E171" t="str">
        <f t="shared" si="34"/>
        <v>1324</v>
      </c>
      <c r="F171" s="2">
        <f t="shared" si="31"/>
        <v>0.4680555555555555</v>
      </c>
      <c r="G171" s="30">
        <f t="shared" si="36"/>
        <v>0</v>
      </c>
      <c r="H171">
        <f t="shared" si="37"/>
      </c>
      <c r="I171">
        <f t="shared" si="38"/>
      </c>
      <c r="J171">
        <f>IF($E171="","",IF(COUNTIF(Team!$A$2:$A$1000,$E171)=0,1,""))</f>
      </c>
      <c r="K171">
        <f t="shared" si="32"/>
      </c>
      <c r="L171" s="30">
        <f t="shared" si="39"/>
        <v>0</v>
      </c>
    </row>
    <row r="172" spans="1:12" ht="16.5">
      <c r="A172" s="52">
        <v>0.4826388888888889</v>
      </c>
      <c r="B172" s="15" t="s">
        <v>297</v>
      </c>
      <c r="C172" s="1" t="str">
        <f t="shared" si="35"/>
        <v>61402</v>
      </c>
      <c r="D172" t="str">
        <f t="shared" si="33"/>
        <v>6</v>
      </c>
      <c r="E172" t="str">
        <f t="shared" si="34"/>
        <v>1402</v>
      </c>
      <c r="F172" s="2">
        <f t="shared" si="31"/>
        <v>0.4666666666666666</v>
      </c>
      <c r="G172" s="30">
        <f t="shared" si="36"/>
        <v>0</v>
      </c>
      <c r="H172">
        <f t="shared" si="37"/>
      </c>
      <c r="I172">
        <f t="shared" si="38"/>
      </c>
      <c r="J172">
        <f>IF($E172="","",IF(COUNTIF(Team!$A$2:$A$1000,$E172)=0,1,""))</f>
      </c>
      <c r="K172">
        <f t="shared" si="32"/>
      </c>
      <c r="L172" s="30">
        <f t="shared" si="39"/>
        <v>0</v>
      </c>
    </row>
    <row r="173" spans="1:12" ht="16.5">
      <c r="A173" s="52">
        <v>0.4826388888888889</v>
      </c>
      <c r="B173" s="15" t="s">
        <v>298</v>
      </c>
      <c r="C173" s="1" t="str">
        <f t="shared" si="35"/>
        <v>61404</v>
      </c>
      <c r="D173" t="str">
        <f t="shared" si="33"/>
        <v>6</v>
      </c>
      <c r="E173" t="str">
        <f t="shared" si="34"/>
        <v>1404</v>
      </c>
      <c r="F173" s="2">
        <f t="shared" si="31"/>
        <v>0.46319444444444446</v>
      </c>
      <c r="G173" s="30">
        <f t="shared" si="36"/>
        <v>0</v>
      </c>
      <c r="H173">
        <f t="shared" si="37"/>
      </c>
      <c r="I173">
        <f t="shared" si="38"/>
      </c>
      <c r="J173">
        <f>IF($E173="","",IF(COUNTIF(Team!$A$2:$A$1000,$E173)=0,1,""))</f>
      </c>
      <c r="K173">
        <f t="shared" si="32"/>
      </c>
      <c r="L173" s="30">
        <f t="shared" si="39"/>
        <v>0</v>
      </c>
    </row>
    <row r="174" spans="1:12" ht="16.5">
      <c r="A174" s="52">
        <v>0.4826388888888889</v>
      </c>
      <c r="B174" s="15" t="s">
        <v>299</v>
      </c>
      <c r="C174" s="1" t="str">
        <f t="shared" si="35"/>
        <v>61405</v>
      </c>
      <c r="D174" t="str">
        <f t="shared" si="33"/>
        <v>6</v>
      </c>
      <c r="E174" t="str">
        <f t="shared" si="34"/>
        <v>1405</v>
      </c>
      <c r="F174" s="2">
        <f t="shared" si="31"/>
        <v>0.46249999999999997</v>
      </c>
      <c r="G174" s="30">
        <f t="shared" si="36"/>
        <v>0</v>
      </c>
      <c r="H174">
        <f t="shared" si="37"/>
      </c>
      <c r="I174">
        <f t="shared" si="38"/>
      </c>
      <c r="J174">
        <f>IF($E174="","",IF(COUNTIF(Team!$A$2:$A$1000,$E174)=0,1,""))</f>
      </c>
      <c r="K174">
        <f t="shared" si="32"/>
      </c>
      <c r="L174" s="30">
        <f t="shared" si="39"/>
        <v>0</v>
      </c>
    </row>
    <row r="175" spans="1:12" ht="16.5">
      <c r="A175" s="52">
        <v>0.4826388888888889</v>
      </c>
      <c r="B175" s="15" t="s">
        <v>300</v>
      </c>
      <c r="C175" s="1" t="str">
        <f t="shared" si="35"/>
        <v>62201</v>
      </c>
      <c r="D175" t="str">
        <f t="shared" si="33"/>
        <v>6</v>
      </c>
      <c r="E175" t="str">
        <f t="shared" si="34"/>
        <v>2201</v>
      </c>
      <c r="F175" s="2">
        <f t="shared" si="31"/>
        <v>0.46458333333333335</v>
      </c>
      <c r="G175" s="30">
        <f t="shared" si="36"/>
        <v>0</v>
      </c>
      <c r="H175">
        <f t="shared" si="37"/>
      </c>
      <c r="I175">
        <f t="shared" si="38"/>
      </c>
      <c r="J175">
        <f>IF($E175="","",IF(COUNTIF(Team!$A$2:$A$1000,$E175)=0,1,""))</f>
      </c>
      <c r="K175">
        <f t="shared" si="32"/>
      </c>
      <c r="L175" s="30">
        <f t="shared" si="39"/>
        <v>0</v>
      </c>
    </row>
    <row r="176" spans="1:12" ht="16.5">
      <c r="A176" s="52">
        <v>0.4826388888888889</v>
      </c>
      <c r="B176" s="15" t="s">
        <v>301</v>
      </c>
      <c r="C176" s="1" t="str">
        <f t="shared" si="35"/>
        <v>62202</v>
      </c>
      <c r="D176" t="str">
        <f t="shared" si="33"/>
        <v>6</v>
      </c>
      <c r="E176" t="str">
        <f t="shared" si="34"/>
        <v>2202</v>
      </c>
      <c r="F176" s="2">
        <f t="shared" si="31"/>
        <v>0.4604166666666667</v>
      </c>
      <c r="G176" s="30">
        <f t="shared" si="36"/>
        <v>0</v>
      </c>
      <c r="H176">
        <f t="shared" si="37"/>
      </c>
      <c r="I176">
        <f t="shared" si="38"/>
      </c>
      <c r="J176">
        <f>IF($E176="","",IF(COUNTIF(Team!$A$2:$A$1000,$E176)=0,1,""))</f>
      </c>
      <c r="K176">
        <f t="shared" si="32"/>
      </c>
      <c r="L176" s="30">
        <f t="shared" si="39"/>
        <v>0</v>
      </c>
    </row>
    <row r="177" spans="1:12" ht="16.5">
      <c r="A177" s="52">
        <v>0.4826388888888889</v>
      </c>
      <c r="B177" s="15" t="s">
        <v>302</v>
      </c>
      <c r="C177" s="1" t="str">
        <f t="shared" si="35"/>
        <v>62203</v>
      </c>
      <c r="D177" t="str">
        <f t="shared" si="33"/>
        <v>6</v>
      </c>
      <c r="E177" t="str">
        <f t="shared" si="34"/>
        <v>2203</v>
      </c>
      <c r="F177" s="2">
        <f t="shared" si="31"/>
        <v>0.46597222222222223</v>
      </c>
      <c r="G177" s="30">
        <f t="shared" si="36"/>
        <v>0</v>
      </c>
      <c r="H177">
        <f t="shared" si="37"/>
      </c>
      <c r="I177">
        <f t="shared" si="38"/>
      </c>
      <c r="J177">
        <f>IF($E177="","",IF(COUNTIF(Team!$A$2:$A$1000,$E177)=0,1,""))</f>
      </c>
      <c r="K177">
        <f t="shared" si="32"/>
      </c>
      <c r="L177" s="30">
        <f t="shared" si="39"/>
        <v>0</v>
      </c>
    </row>
    <row r="178" spans="1:12" ht="16.5">
      <c r="A178" s="52">
        <v>0.4826388888888889</v>
      </c>
      <c r="B178" s="15" t="s">
        <v>303</v>
      </c>
      <c r="C178" s="1" t="str">
        <f t="shared" si="35"/>
        <v>62206</v>
      </c>
      <c r="D178" t="str">
        <f t="shared" si="33"/>
        <v>6</v>
      </c>
      <c r="E178" t="str">
        <f t="shared" si="34"/>
        <v>2206</v>
      </c>
      <c r="F178" s="2">
        <f t="shared" si="31"/>
        <v>0.4694444444444445</v>
      </c>
      <c r="G178" s="30">
        <f t="shared" si="36"/>
        <v>0</v>
      </c>
      <c r="H178">
        <f t="shared" si="37"/>
      </c>
      <c r="I178">
        <f t="shared" si="38"/>
      </c>
      <c r="J178">
        <f>IF($E178="","",IF(COUNTIF(Team!$A$2:$A$1000,$E178)=0,1,""))</f>
      </c>
      <c r="K178">
        <f t="shared" si="32"/>
      </c>
      <c r="L178" s="30">
        <f t="shared" si="39"/>
        <v>0</v>
      </c>
    </row>
    <row r="179" spans="1:12" ht="16.5">
      <c r="A179" s="52">
        <v>0.4875</v>
      </c>
      <c r="B179" s="15" t="s">
        <v>304</v>
      </c>
      <c r="C179" s="1" t="str">
        <f t="shared" si="35"/>
        <v>51203</v>
      </c>
      <c r="D179" t="str">
        <f t="shared" si="33"/>
        <v>5</v>
      </c>
      <c r="E179" t="str">
        <f t="shared" si="34"/>
        <v>1203</v>
      </c>
      <c r="F179" s="2">
        <f aca="true" t="shared" si="40" ref="F179:F242">IF(ISERROR(TIME(MID($B179,6,2),MID($B179,8,2),0)),"",TIME(MID($B179,6,2),MID($B179,8,2),0))</f>
        <v>0.47430555555555554</v>
      </c>
      <c r="G179" s="30">
        <f t="shared" si="36"/>
        <v>0</v>
      </c>
      <c r="H179">
        <f t="shared" si="37"/>
      </c>
      <c r="I179">
        <f t="shared" si="38"/>
      </c>
      <c r="J179">
        <f>IF($E179="","",IF(COUNTIF(Team!$A$2:$A$1000,$E179)=0,1,""))</f>
      </c>
      <c r="K179">
        <f aca="true" t="shared" si="41" ref="K179:K242">IF($E179="","",IF(LEN($B179)&lt;&gt;9,1,""))</f>
      </c>
      <c r="L179" s="30">
        <f t="shared" si="39"/>
        <v>0</v>
      </c>
    </row>
    <row r="180" spans="1:12" ht="16.5">
      <c r="A180" s="52">
        <v>0.4875</v>
      </c>
      <c r="B180" s="15" t="s">
        <v>305</v>
      </c>
      <c r="C180" s="1" t="str">
        <f t="shared" si="35"/>
        <v>52101</v>
      </c>
      <c r="D180" t="str">
        <f t="shared" si="33"/>
        <v>5</v>
      </c>
      <c r="E180" t="str">
        <f t="shared" si="34"/>
        <v>2101</v>
      </c>
      <c r="F180" s="2">
        <f t="shared" si="40"/>
        <v>0.48333333333333334</v>
      </c>
      <c r="G180" s="30">
        <f t="shared" si="36"/>
        <v>0</v>
      </c>
      <c r="H180">
        <f t="shared" si="37"/>
      </c>
      <c r="I180">
        <f t="shared" si="38"/>
      </c>
      <c r="J180">
        <f>IF($E180="","",IF(COUNTIF(Team!$A$2:$A$1000,$E180)=0,1,""))</f>
      </c>
      <c r="K180">
        <f t="shared" si="41"/>
      </c>
      <c r="L180" s="30">
        <f t="shared" si="39"/>
        <v>0</v>
      </c>
    </row>
    <row r="181" spans="1:12" ht="16.5">
      <c r="A181" s="52">
        <v>0.4875</v>
      </c>
      <c r="B181" s="15" t="s">
        <v>306</v>
      </c>
      <c r="C181" s="1" t="str">
        <f t="shared" si="35"/>
        <v>51204</v>
      </c>
      <c r="D181" t="str">
        <f t="shared" si="33"/>
        <v>5</v>
      </c>
      <c r="E181" t="str">
        <f t="shared" si="34"/>
        <v>1204</v>
      </c>
      <c r="F181" s="2">
        <f t="shared" si="40"/>
        <v>0.48541666666666666</v>
      </c>
      <c r="G181" s="30">
        <f t="shared" si="36"/>
        <v>1</v>
      </c>
      <c r="H181">
        <f t="shared" si="37"/>
      </c>
      <c r="I181">
        <f t="shared" si="38"/>
      </c>
      <c r="J181">
        <f>IF($E181="","",IF(COUNTIF(Team!$A$2:$A$1000,$E181)=0,1,""))</f>
      </c>
      <c r="K181">
        <f t="shared" si="41"/>
      </c>
      <c r="L181" s="30">
        <f t="shared" si="39"/>
        <v>1</v>
      </c>
    </row>
    <row r="182" spans="1:12" ht="16.5">
      <c r="A182" s="52">
        <v>0.4875</v>
      </c>
      <c r="B182" s="15" t="s">
        <v>307</v>
      </c>
      <c r="C182" s="1" t="str">
        <f t="shared" si="35"/>
        <v>52102</v>
      </c>
      <c r="D182" t="str">
        <f t="shared" si="33"/>
        <v>5</v>
      </c>
      <c r="E182" t="str">
        <f t="shared" si="34"/>
        <v>2102</v>
      </c>
      <c r="F182" s="2">
        <f t="shared" si="40"/>
        <v>0.4847222222222222</v>
      </c>
      <c r="G182" s="30">
        <f t="shared" si="36"/>
        <v>0</v>
      </c>
      <c r="H182">
        <f t="shared" si="37"/>
      </c>
      <c r="I182">
        <f t="shared" si="38"/>
      </c>
      <c r="J182">
        <f>IF($E182="","",IF(COUNTIF(Team!$A$2:$A$1000,$E182)=0,1,""))</f>
      </c>
      <c r="K182">
        <f t="shared" si="41"/>
      </c>
      <c r="L182" s="30">
        <f t="shared" si="39"/>
        <v>0</v>
      </c>
    </row>
    <row r="183" spans="1:12" ht="16.5">
      <c r="A183" s="52">
        <v>0.5020833333333333</v>
      </c>
      <c r="B183" s="15" t="s">
        <v>309</v>
      </c>
      <c r="C183" s="1" t="str">
        <f t="shared" si="35"/>
        <v>61104</v>
      </c>
      <c r="D183" t="str">
        <f t="shared" si="33"/>
        <v>6</v>
      </c>
      <c r="E183" t="str">
        <f t="shared" si="34"/>
        <v>1104</v>
      </c>
      <c r="F183" s="2">
        <f t="shared" si="40"/>
        <v>0.19375000000000053</v>
      </c>
      <c r="G183" s="30">
        <f t="shared" si="36"/>
        <v>0</v>
      </c>
      <c r="H183">
        <f t="shared" si="37"/>
        <v>1</v>
      </c>
      <c r="I183">
        <f t="shared" si="38"/>
        <v>1</v>
      </c>
      <c r="J183">
        <f>IF($E183="","",IF(COUNTIF(Team!$A$2:$A$1000,$E183)=0,1,""))</f>
      </c>
      <c r="K183">
        <f t="shared" si="41"/>
      </c>
      <c r="L183" s="30">
        <f t="shared" si="39"/>
        <v>2</v>
      </c>
    </row>
    <row r="184" spans="1:12" ht="16.5">
      <c r="A184" s="52">
        <v>0.5090277777777777</v>
      </c>
      <c r="B184" s="15" t="s">
        <v>311</v>
      </c>
      <c r="C184" s="1" t="str">
        <f t="shared" si="35"/>
        <v>71403</v>
      </c>
      <c r="D184" t="str">
        <f t="shared" si="33"/>
        <v>7</v>
      </c>
      <c r="E184" t="str">
        <f t="shared" si="34"/>
        <v>1403</v>
      </c>
      <c r="F184" s="2">
        <f t="shared" si="40"/>
        <v>0.4840277777777778</v>
      </c>
      <c r="G184" s="30">
        <f t="shared" si="36"/>
        <v>0</v>
      </c>
      <c r="H184">
        <f t="shared" si="37"/>
      </c>
      <c r="I184">
        <f t="shared" si="38"/>
      </c>
      <c r="J184">
        <f>IF($E184="","",IF(COUNTIF(Team!$A$2:$A$1000,$E184)=0,1,""))</f>
      </c>
      <c r="K184">
        <f t="shared" si="41"/>
      </c>
      <c r="L184" s="30">
        <f t="shared" si="39"/>
        <v>0</v>
      </c>
    </row>
    <row r="185" spans="1:12" ht="16.5">
      <c r="A185" s="52">
        <v>0.5090277777777777</v>
      </c>
      <c r="B185" s="15" t="s">
        <v>312</v>
      </c>
      <c r="C185" s="1" t="str">
        <f t="shared" si="35"/>
        <v>71105</v>
      </c>
      <c r="D185" t="str">
        <f t="shared" si="33"/>
        <v>7</v>
      </c>
      <c r="E185" t="str">
        <f t="shared" si="34"/>
        <v>1105</v>
      </c>
      <c r="F185" s="2">
        <f t="shared" si="40"/>
        <v>0.4902777777777778</v>
      </c>
      <c r="G185" s="30">
        <f t="shared" si="36"/>
        <v>0</v>
      </c>
      <c r="H185">
        <f t="shared" si="37"/>
      </c>
      <c r="I185">
        <f t="shared" si="38"/>
      </c>
      <c r="J185">
        <f>IF($E185="","",IF(COUNTIF(Team!$A$2:$A$1000,$E185)=0,1,""))</f>
      </c>
      <c r="K185">
        <f t="shared" si="41"/>
      </c>
      <c r="L185" s="30">
        <f t="shared" si="39"/>
        <v>0</v>
      </c>
    </row>
    <row r="186" spans="1:12" ht="16.5">
      <c r="A186" s="52">
        <v>0.5090277777777777</v>
      </c>
      <c r="B186" s="15" t="s">
        <v>313</v>
      </c>
      <c r="C186" s="1" t="str">
        <f t="shared" si="35"/>
        <v>71103</v>
      </c>
      <c r="D186" t="str">
        <f t="shared" si="33"/>
        <v>7</v>
      </c>
      <c r="E186" t="str">
        <f t="shared" si="34"/>
        <v>1103</v>
      </c>
      <c r="F186" s="2">
        <f t="shared" si="40"/>
        <v>0.4916666666666667</v>
      </c>
      <c r="G186" s="30">
        <f t="shared" si="36"/>
        <v>0</v>
      </c>
      <c r="H186">
        <f t="shared" si="37"/>
      </c>
      <c r="I186">
        <f t="shared" si="38"/>
      </c>
      <c r="J186">
        <f>IF($E186="","",IF(COUNTIF(Team!$A$2:$A$1000,$E186)=0,1,""))</f>
      </c>
      <c r="K186">
        <f t="shared" si="41"/>
      </c>
      <c r="L186" s="30">
        <f t="shared" si="39"/>
        <v>0</v>
      </c>
    </row>
    <row r="187" spans="1:12" ht="16.5">
      <c r="A187" s="52">
        <v>0.5090277777777777</v>
      </c>
      <c r="B187" s="15" t="s">
        <v>314</v>
      </c>
      <c r="C187" s="1" t="str">
        <f t="shared" si="35"/>
        <v>51208</v>
      </c>
      <c r="D187" t="str">
        <f t="shared" si="33"/>
        <v>5</v>
      </c>
      <c r="E187" t="str">
        <f t="shared" si="34"/>
        <v>1208</v>
      </c>
      <c r="F187" s="2">
        <f t="shared" si="40"/>
        <v>0.48541666666666666</v>
      </c>
      <c r="G187" s="30">
        <f t="shared" si="36"/>
        <v>0</v>
      </c>
      <c r="H187">
        <f t="shared" si="37"/>
      </c>
      <c r="I187">
        <f t="shared" si="38"/>
      </c>
      <c r="J187">
        <f>IF($E187="","",IF(COUNTIF(Team!$A$2:$A$1000,$E187)=0,1,""))</f>
      </c>
      <c r="K187">
        <f t="shared" si="41"/>
      </c>
      <c r="L187" s="30">
        <f t="shared" si="39"/>
        <v>0</v>
      </c>
    </row>
    <row r="188" spans="1:12" ht="16.5">
      <c r="A188" s="52">
        <v>0.5090277777777777</v>
      </c>
      <c r="B188" s="15" t="s">
        <v>315</v>
      </c>
      <c r="C188" s="1" t="str">
        <f t="shared" si="35"/>
        <v>52304</v>
      </c>
      <c r="D188" t="str">
        <f t="shared" si="33"/>
        <v>5</v>
      </c>
      <c r="E188" t="str">
        <f t="shared" si="34"/>
        <v>2304</v>
      </c>
      <c r="F188" s="2">
        <f t="shared" si="40"/>
        <v>0.4270833333333333</v>
      </c>
      <c r="G188" s="30">
        <f t="shared" si="36"/>
        <v>0</v>
      </c>
      <c r="H188">
        <f t="shared" si="37"/>
      </c>
      <c r="I188">
        <f t="shared" si="38"/>
      </c>
      <c r="J188">
        <f>IF($E188="","",IF(COUNTIF(Team!$A$2:$A$1000,$E188)=0,1,""))</f>
      </c>
      <c r="K188">
        <f t="shared" si="41"/>
      </c>
      <c r="L188" s="30">
        <f t="shared" si="39"/>
        <v>0</v>
      </c>
    </row>
    <row r="189" spans="1:12" ht="16.5">
      <c r="A189" s="52">
        <v>0.5090277777777777</v>
      </c>
      <c r="C189" s="1">
        <f t="shared" si="35"/>
      </c>
      <c r="D189">
        <f t="shared" si="33"/>
      </c>
      <c r="E189">
        <f t="shared" si="34"/>
      </c>
      <c r="F189" s="2">
        <f t="shared" si="40"/>
      </c>
      <c r="G189" s="30">
        <f t="shared" si="36"/>
      </c>
      <c r="H189" t="e">
        <f t="shared" si="37"/>
        <v>#VALUE!</v>
      </c>
      <c r="I189">
        <f t="shared" si="38"/>
      </c>
      <c r="J189">
        <f>IF($E189="","",IF(COUNTIF(Team!$A$2:$A$1000,$E189)=0,1,""))</f>
      </c>
      <c r="K189">
        <f t="shared" si="41"/>
      </c>
      <c r="L189" s="30" t="e">
        <f t="shared" si="39"/>
        <v>#VALUE!</v>
      </c>
    </row>
    <row r="190" spans="1:12" ht="16.5">
      <c r="A190" s="52">
        <v>0.5090277777777777</v>
      </c>
      <c r="B190" s="15" t="s">
        <v>317</v>
      </c>
      <c r="C190" s="1" t="str">
        <f t="shared" si="35"/>
        <v>71207</v>
      </c>
      <c r="D190" t="str">
        <f t="shared" si="33"/>
        <v>7</v>
      </c>
      <c r="E190" t="str">
        <f t="shared" si="34"/>
        <v>1207</v>
      </c>
      <c r="F190" s="2">
        <f t="shared" si="40"/>
        <v>0.49722222222222223</v>
      </c>
      <c r="G190" s="30">
        <f t="shared" si="36"/>
        <v>0</v>
      </c>
      <c r="H190">
        <f t="shared" si="37"/>
      </c>
      <c r="I190">
        <f t="shared" si="38"/>
      </c>
      <c r="J190">
        <f>IF($E190="","",IF(COUNTIF(Team!$A$2:$A$1000,$E190)=0,1,""))</f>
      </c>
      <c r="K190">
        <f t="shared" si="41"/>
      </c>
      <c r="L190" s="30">
        <f t="shared" si="39"/>
        <v>0</v>
      </c>
    </row>
    <row r="191" spans="1:12" ht="16.5">
      <c r="A191" s="52">
        <v>0.5090277777777777</v>
      </c>
      <c r="B191" s="15" t="s">
        <v>318</v>
      </c>
      <c r="C191" s="1" t="str">
        <f t="shared" si="35"/>
        <v>71405</v>
      </c>
      <c r="D191" t="str">
        <f t="shared" si="33"/>
        <v>7</v>
      </c>
      <c r="E191" t="str">
        <f t="shared" si="34"/>
        <v>1405</v>
      </c>
      <c r="F191" s="2">
        <f t="shared" si="40"/>
        <v>0.4986111111111111</v>
      </c>
      <c r="G191" s="30">
        <f t="shared" si="36"/>
        <v>0</v>
      </c>
      <c r="H191">
        <f t="shared" si="37"/>
      </c>
      <c r="I191">
        <f t="shared" si="38"/>
      </c>
      <c r="J191">
        <f>IF($E191="","",IF(COUNTIF(Team!$A$2:$A$1000,$E191)=0,1,""))</f>
      </c>
      <c r="K191">
        <f t="shared" si="41"/>
      </c>
      <c r="L191" s="30">
        <f t="shared" si="39"/>
        <v>0</v>
      </c>
    </row>
    <row r="192" spans="1:12" ht="16.5">
      <c r="A192" s="52">
        <v>0.5090277777777777</v>
      </c>
      <c r="B192" s="15" t="s">
        <v>319</v>
      </c>
      <c r="C192" s="1" t="str">
        <f t="shared" si="35"/>
        <v>82302</v>
      </c>
      <c r="D192" t="str">
        <f t="shared" si="33"/>
        <v>8</v>
      </c>
      <c r="E192" t="str">
        <f t="shared" si="34"/>
        <v>2302</v>
      </c>
      <c r="F192" s="2">
        <f t="shared" si="40"/>
        <v>0.49444444444444446</v>
      </c>
      <c r="G192" s="30">
        <f t="shared" si="36"/>
        <v>0</v>
      </c>
      <c r="H192">
        <f t="shared" si="37"/>
      </c>
      <c r="I192">
        <f t="shared" si="38"/>
      </c>
      <c r="J192">
        <f>IF($E192="","",IF(COUNTIF(Team!$A$2:$A$1000,$E192)=0,1,""))</f>
      </c>
      <c r="K192">
        <f t="shared" si="41"/>
      </c>
      <c r="L192" s="30">
        <f t="shared" si="39"/>
        <v>0</v>
      </c>
    </row>
    <row r="193" spans="1:12" ht="16.5">
      <c r="A193" s="52">
        <v>0.5090277777777777</v>
      </c>
      <c r="B193" s="15" t="s">
        <v>320</v>
      </c>
      <c r="C193" s="1" t="str">
        <f t="shared" si="35"/>
        <v>92305</v>
      </c>
      <c r="D193" t="str">
        <f t="shared" si="33"/>
        <v>9</v>
      </c>
      <c r="E193" t="str">
        <f t="shared" si="34"/>
        <v>2305</v>
      </c>
      <c r="F193" s="2">
        <f t="shared" si="40"/>
        <v>0.5027777777777778</v>
      </c>
      <c r="G193" s="30">
        <f t="shared" si="36"/>
        <v>0</v>
      </c>
      <c r="H193">
        <f t="shared" si="37"/>
      </c>
      <c r="I193">
        <f t="shared" si="38"/>
      </c>
      <c r="J193">
        <f>IF($E193="","",IF(COUNTIF(Team!$A$2:$A$1000,$E193)=0,1,""))</f>
      </c>
      <c r="K193">
        <f t="shared" si="41"/>
      </c>
      <c r="L193" s="30">
        <f t="shared" si="39"/>
        <v>0</v>
      </c>
    </row>
    <row r="194" spans="1:12" ht="16.5">
      <c r="A194" s="52">
        <v>0.5090277777777777</v>
      </c>
      <c r="B194" s="15" t="s">
        <v>321</v>
      </c>
      <c r="C194" s="1" t="str">
        <f t="shared" si="35"/>
        <v>51204</v>
      </c>
      <c r="D194" t="str">
        <f t="shared" si="33"/>
        <v>5</v>
      </c>
      <c r="E194" t="str">
        <f t="shared" si="34"/>
        <v>1204</v>
      </c>
      <c r="F194" s="2">
        <f t="shared" si="40"/>
        <v>0.19375000000000053</v>
      </c>
      <c r="G194" s="30">
        <f t="shared" si="36"/>
        <v>1</v>
      </c>
      <c r="H194">
        <f t="shared" si="37"/>
        <v>1</v>
      </c>
      <c r="I194">
        <f t="shared" si="38"/>
        <v>1</v>
      </c>
      <c r="J194">
        <f>IF($E194="","",IF(COUNTIF(Team!$A$2:$A$1000,$E194)=0,1,""))</f>
      </c>
      <c r="K194">
        <f t="shared" si="41"/>
      </c>
      <c r="L194" s="30">
        <f t="shared" si="39"/>
        <v>3</v>
      </c>
    </row>
    <row r="195" spans="1:12" ht="16.5">
      <c r="A195" s="52">
        <v>0.5131944444444444</v>
      </c>
      <c r="B195" s="15" t="s">
        <v>401</v>
      </c>
      <c r="C195" s="1" t="str">
        <f t="shared" si="35"/>
        <v>02305</v>
      </c>
      <c r="D195" t="str">
        <f aca="true" t="shared" si="42" ref="D195:D258">LEFT($B195)</f>
        <v>0</v>
      </c>
      <c r="E195" t="str">
        <f aca="true" t="shared" si="43" ref="E195:E258">MID($B195,2,4)</f>
        <v>2305</v>
      </c>
      <c r="F195" s="2">
        <f t="shared" si="40"/>
        <v>0.5159722222222222</v>
      </c>
      <c r="G195" s="30">
        <f t="shared" si="36"/>
        <v>0</v>
      </c>
      <c r="H195">
        <f t="shared" si="37"/>
      </c>
      <c r="I195">
        <f t="shared" si="38"/>
      </c>
      <c r="J195">
        <f>IF($E195="","",IF(COUNTIF(Team!$A$2:$A$1000,$E195)=0,1,""))</f>
      </c>
      <c r="K195">
        <f t="shared" si="41"/>
      </c>
      <c r="L195" s="30">
        <f t="shared" si="39"/>
        <v>0</v>
      </c>
    </row>
    <row r="196" spans="1:12" ht="16.5">
      <c r="A196" s="52">
        <v>0.5166666666666667</v>
      </c>
      <c r="B196" s="15" t="s">
        <v>323</v>
      </c>
      <c r="C196" s="1" t="str">
        <f aca="true" t="shared" si="44" ref="C196:C259">IF($B196&lt;&gt;"",LEFT($B196,5),"")</f>
        <v>61101</v>
      </c>
      <c r="D196" t="str">
        <f t="shared" si="42"/>
        <v>6</v>
      </c>
      <c r="E196" t="str">
        <f t="shared" si="43"/>
        <v>1101</v>
      </c>
      <c r="F196" s="2">
        <f t="shared" si="40"/>
        <v>0.4875</v>
      </c>
      <c r="G196" s="30">
        <f aca="true" t="shared" si="45" ref="G196:G259">IF($C196&lt;&gt;"",COUNTIF($C$3:$C$1001,$C196)-1,"")</f>
        <v>0</v>
      </c>
      <c r="H196">
        <f aca="true" t="shared" si="46" ref="H196:H259">IF(OR(VALUE(RIGHT($B196,2))&gt;60,VALUE(MID($B196,6,2))&gt;24),1,"")</f>
      </c>
      <c r="I196">
        <f aca="true" t="shared" si="47" ref="I196:I259">IF($B196&lt;&gt;"",IF(OR(VALUE(MID($B196,6,2))&lt;6,VALUE(MID($B196,6,4))&gt;1930),1,""),"")</f>
      </c>
      <c r="J196">
        <f>IF($E196="","",IF(COUNTIF(Team!$A$2:$A$1000,$E196)=0,1,""))</f>
      </c>
      <c r="K196">
        <f t="shared" si="41"/>
      </c>
      <c r="L196" s="30">
        <f aca="true" t="shared" si="48" ref="L196:L259">SUM(G196:K196)</f>
        <v>0</v>
      </c>
    </row>
    <row r="197" spans="1:12" ht="16.5">
      <c r="A197" s="52">
        <v>0.5166666666666667</v>
      </c>
      <c r="B197" s="15" t="s">
        <v>324</v>
      </c>
      <c r="C197" s="1" t="str">
        <f t="shared" si="44"/>
        <v>61106</v>
      </c>
      <c r="D197" t="str">
        <f t="shared" si="42"/>
        <v>6</v>
      </c>
      <c r="E197" t="str">
        <f t="shared" si="43"/>
        <v>1106</v>
      </c>
      <c r="F197" s="2">
        <f t="shared" si="40"/>
        <v>0.48333333333333334</v>
      </c>
      <c r="G197" s="30">
        <f t="shared" si="45"/>
        <v>0</v>
      </c>
      <c r="H197">
        <f t="shared" si="46"/>
      </c>
      <c r="I197">
        <f t="shared" si="47"/>
      </c>
      <c r="J197">
        <f>IF($E197="","",IF(COUNTIF(Team!$A$2:$A$1000,$E197)=0,1,""))</f>
      </c>
      <c r="K197">
        <f t="shared" si="41"/>
      </c>
      <c r="L197" s="30">
        <f t="shared" si="48"/>
        <v>0</v>
      </c>
    </row>
    <row r="198" spans="1:12" ht="16.5">
      <c r="A198" s="52">
        <v>0.5166666666666667</v>
      </c>
      <c r="B198" s="15" t="s">
        <v>325</v>
      </c>
      <c r="C198" s="1" t="str">
        <f t="shared" si="44"/>
        <v>61206</v>
      </c>
      <c r="D198" t="str">
        <f t="shared" si="42"/>
        <v>6</v>
      </c>
      <c r="E198" t="str">
        <f t="shared" si="43"/>
        <v>1206</v>
      </c>
      <c r="F198" s="2">
        <f t="shared" si="40"/>
        <v>0.48333333333333334</v>
      </c>
      <c r="G198" s="30">
        <f t="shared" si="45"/>
        <v>0</v>
      </c>
      <c r="H198">
        <f t="shared" si="46"/>
      </c>
      <c r="I198">
        <f t="shared" si="47"/>
      </c>
      <c r="J198">
        <f>IF($E198="","",IF(COUNTIF(Team!$A$2:$A$1000,$E198)=0,1,""))</f>
      </c>
      <c r="K198">
        <f t="shared" si="41"/>
      </c>
      <c r="L198" s="30">
        <f t="shared" si="48"/>
        <v>0</v>
      </c>
    </row>
    <row r="199" spans="1:12" ht="16.5">
      <c r="A199" s="52">
        <v>0.5166666666666667</v>
      </c>
      <c r="B199" s="15" t="s">
        <v>326</v>
      </c>
      <c r="C199" s="1" t="str">
        <f t="shared" si="44"/>
        <v>61215</v>
      </c>
      <c r="D199" t="str">
        <f t="shared" si="42"/>
        <v>6</v>
      </c>
      <c r="E199" t="str">
        <f t="shared" si="43"/>
        <v>1215</v>
      </c>
      <c r="F199" s="2">
        <f t="shared" si="40"/>
        <v>0.4784722222222222</v>
      </c>
      <c r="G199" s="30">
        <f t="shared" si="45"/>
        <v>0</v>
      </c>
      <c r="H199">
        <f t="shared" si="46"/>
      </c>
      <c r="I199">
        <f t="shared" si="47"/>
      </c>
      <c r="J199">
        <f>IF($E199="","",IF(COUNTIF(Team!$A$2:$A$1000,$E199)=0,1,""))</f>
      </c>
      <c r="K199">
        <f t="shared" si="41"/>
      </c>
      <c r="L199" s="30">
        <f t="shared" si="48"/>
        <v>0</v>
      </c>
    </row>
    <row r="200" spans="1:12" ht="16.5">
      <c r="A200" s="52">
        <v>0.5166666666666667</v>
      </c>
      <c r="B200" s="15" t="s">
        <v>327</v>
      </c>
      <c r="C200" s="1" t="str">
        <f t="shared" si="44"/>
        <v>61303</v>
      </c>
      <c r="D200" t="str">
        <f t="shared" si="42"/>
        <v>6</v>
      </c>
      <c r="E200" t="str">
        <f t="shared" si="43"/>
        <v>1303</v>
      </c>
      <c r="F200" s="2">
        <f t="shared" si="40"/>
        <v>0.4756944444444444</v>
      </c>
      <c r="G200" s="30">
        <f t="shared" si="45"/>
        <v>0</v>
      </c>
      <c r="H200">
        <f t="shared" si="46"/>
      </c>
      <c r="I200">
        <f t="shared" si="47"/>
      </c>
      <c r="J200">
        <f>IF($E200="","",IF(COUNTIF(Team!$A$2:$A$1000,$E200)=0,1,""))</f>
      </c>
      <c r="K200">
        <f t="shared" si="41"/>
      </c>
      <c r="L200" s="30">
        <f t="shared" si="48"/>
        <v>0</v>
      </c>
    </row>
    <row r="201" spans="1:12" ht="16.5">
      <c r="A201" s="52">
        <v>0.5166666666666667</v>
      </c>
      <c r="B201" s="15" t="s">
        <v>328</v>
      </c>
      <c r="C201" s="1" t="str">
        <f t="shared" si="44"/>
        <v>61305</v>
      </c>
      <c r="D201" t="str">
        <f t="shared" si="42"/>
        <v>6</v>
      </c>
      <c r="E201" t="str">
        <f t="shared" si="43"/>
        <v>1305</v>
      </c>
      <c r="F201" s="2">
        <f t="shared" si="40"/>
        <v>0.4770833333333333</v>
      </c>
      <c r="G201" s="30">
        <f t="shared" si="45"/>
        <v>0</v>
      </c>
      <c r="H201">
        <f t="shared" si="46"/>
      </c>
      <c r="I201">
        <f t="shared" si="47"/>
      </c>
      <c r="J201">
        <f>IF($E201="","",IF(COUNTIF(Team!$A$2:$A$1000,$E201)=0,1,""))</f>
      </c>
      <c r="K201">
        <f t="shared" si="41"/>
      </c>
      <c r="L201" s="30">
        <f t="shared" si="48"/>
        <v>0</v>
      </c>
    </row>
    <row r="202" spans="1:12" ht="16.5">
      <c r="A202" s="52">
        <v>0.5166666666666667</v>
      </c>
      <c r="B202" s="15" t="s">
        <v>329</v>
      </c>
      <c r="C202" s="1" t="str">
        <f t="shared" si="44"/>
        <v>61308</v>
      </c>
      <c r="D202" t="str">
        <f t="shared" si="42"/>
        <v>6</v>
      </c>
      <c r="E202" t="str">
        <f t="shared" si="43"/>
        <v>1308</v>
      </c>
      <c r="F202" s="2">
        <f t="shared" si="40"/>
        <v>0.4861111111111111</v>
      </c>
      <c r="G202" s="30">
        <f t="shared" si="45"/>
        <v>0</v>
      </c>
      <c r="H202">
        <f t="shared" si="46"/>
      </c>
      <c r="I202">
        <f t="shared" si="47"/>
      </c>
      <c r="J202">
        <f>IF($E202="","",IF(COUNTIF(Team!$A$2:$A$1000,$E202)=0,1,""))</f>
      </c>
      <c r="K202">
        <f t="shared" si="41"/>
      </c>
      <c r="L202" s="30">
        <f t="shared" si="48"/>
        <v>0</v>
      </c>
    </row>
    <row r="203" spans="1:12" ht="16.5">
      <c r="A203" s="52">
        <v>0.5166666666666667</v>
      </c>
      <c r="B203" s="15" t="s">
        <v>330</v>
      </c>
      <c r="C203" s="1" t="str">
        <f t="shared" si="44"/>
        <v>61309</v>
      </c>
      <c r="D203" t="str">
        <f t="shared" si="42"/>
        <v>6</v>
      </c>
      <c r="E203" t="str">
        <f t="shared" si="43"/>
        <v>1309</v>
      </c>
      <c r="F203" s="2">
        <f t="shared" si="40"/>
        <v>0.4847222222222222</v>
      </c>
      <c r="G203" s="30">
        <f t="shared" si="45"/>
        <v>0</v>
      </c>
      <c r="H203">
        <f t="shared" si="46"/>
      </c>
      <c r="I203">
        <f t="shared" si="47"/>
      </c>
      <c r="J203">
        <f>IF($E203="","",IF(COUNTIF(Team!$A$2:$A$1000,$E203)=0,1,""))</f>
      </c>
      <c r="K203">
        <f t="shared" si="41"/>
      </c>
      <c r="L203" s="30">
        <f t="shared" si="48"/>
        <v>0</v>
      </c>
    </row>
    <row r="204" spans="1:12" ht="16.5">
      <c r="A204" s="52">
        <v>0.5166666666666667</v>
      </c>
      <c r="B204" s="15" t="s">
        <v>331</v>
      </c>
      <c r="C204" s="1" t="str">
        <f t="shared" si="44"/>
        <v>61311</v>
      </c>
      <c r="D204" t="str">
        <f t="shared" si="42"/>
        <v>6</v>
      </c>
      <c r="E204" t="str">
        <f t="shared" si="43"/>
        <v>1311</v>
      </c>
      <c r="F204" s="2">
        <f t="shared" si="40"/>
        <v>0.4861111111111111</v>
      </c>
      <c r="G204" s="30">
        <f t="shared" si="45"/>
        <v>0</v>
      </c>
      <c r="H204">
        <f t="shared" si="46"/>
      </c>
      <c r="I204">
        <f t="shared" si="47"/>
      </c>
      <c r="J204">
        <f>IF($E204="","",IF(COUNTIF(Team!$A$2:$A$1000,$E204)=0,1,""))</f>
      </c>
      <c r="K204">
        <f t="shared" si="41"/>
      </c>
      <c r="L204" s="30">
        <f t="shared" si="48"/>
        <v>0</v>
      </c>
    </row>
    <row r="205" spans="1:12" ht="16.5">
      <c r="A205" s="52">
        <v>0.5166666666666667</v>
      </c>
      <c r="B205" s="15" t="s">
        <v>332</v>
      </c>
      <c r="C205" s="1" t="str">
        <f t="shared" si="44"/>
        <v>61312</v>
      </c>
      <c r="D205" t="str">
        <f t="shared" si="42"/>
        <v>6</v>
      </c>
      <c r="E205" t="str">
        <f t="shared" si="43"/>
        <v>1312</v>
      </c>
      <c r="F205" s="2">
        <f t="shared" si="40"/>
        <v>0.4847222222222222</v>
      </c>
      <c r="G205" s="30">
        <f t="shared" si="45"/>
        <v>0</v>
      </c>
      <c r="H205">
        <f t="shared" si="46"/>
      </c>
      <c r="I205">
        <f t="shared" si="47"/>
      </c>
      <c r="J205">
        <f>IF($E205="","",IF(COUNTIF(Team!$A$2:$A$1000,$E205)=0,1,""))</f>
      </c>
      <c r="K205">
        <f t="shared" si="41"/>
      </c>
      <c r="L205" s="30">
        <f t="shared" si="48"/>
        <v>0</v>
      </c>
    </row>
    <row r="206" spans="1:12" ht="16.5">
      <c r="A206" s="52">
        <v>0.5166666666666667</v>
      </c>
      <c r="B206" s="15" t="s">
        <v>333</v>
      </c>
      <c r="C206" s="1" t="str">
        <f t="shared" si="44"/>
        <v>61314</v>
      </c>
      <c r="D206" t="str">
        <f t="shared" si="42"/>
        <v>6</v>
      </c>
      <c r="E206" t="str">
        <f t="shared" si="43"/>
        <v>1314</v>
      </c>
      <c r="F206" s="2">
        <f t="shared" si="40"/>
        <v>0.4777777777777778</v>
      </c>
      <c r="G206" s="30">
        <f t="shared" si="45"/>
        <v>0</v>
      </c>
      <c r="H206">
        <f t="shared" si="46"/>
      </c>
      <c r="I206">
        <f t="shared" si="47"/>
      </c>
      <c r="J206">
        <f>IF($E206="","",IF(COUNTIF(Team!$A$2:$A$1000,$E206)=0,1,""))</f>
      </c>
      <c r="K206">
        <f t="shared" si="41"/>
      </c>
      <c r="L206" s="30">
        <f t="shared" si="48"/>
        <v>0</v>
      </c>
    </row>
    <row r="207" spans="1:12" ht="16.5">
      <c r="A207" s="52">
        <v>0.5166666666666667</v>
      </c>
      <c r="B207" s="15" t="s">
        <v>334</v>
      </c>
      <c r="C207" s="1" t="str">
        <f t="shared" si="44"/>
        <v>61316</v>
      </c>
      <c r="D207" t="str">
        <f t="shared" si="42"/>
        <v>6</v>
      </c>
      <c r="E207" t="str">
        <f t="shared" si="43"/>
        <v>1316</v>
      </c>
      <c r="F207" s="2">
        <f t="shared" si="40"/>
        <v>0.4777777777777778</v>
      </c>
      <c r="G207" s="30">
        <f t="shared" si="45"/>
        <v>0</v>
      </c>
      <c r="H207">
        <f t="shared" si="46"/>
      </c>
      <c r="I207">
        <f t="shared" si="47"/>
      </c>
      <c r="J207">
        <f>IF($E207="","",IF(COUNTIF(Team!$A$2:$A$1000,$E207)=0,1,""))</f>
      </c>
      <c r="K207">
        <f t="shared" si="41"/>
      </c>
      <c r="L207" s="30">
        <f t="shared" si="48"/>
        <v>0</v>
      </c>
    </row>
    <row r="208" spans="1:12" ht="16.5">
      <c r="A208" s="52">
        <v>0.5166666666666667</v>
      </c>
      <c r="B208" s="15" t="s">
        <v>335</v>
      </c>
      <c r="C208" s="1" t="str">
        <f t="shared" si="44"/>
        <v>61317</v>
      </c>
      <c r="D208" t="str">
        <f t="shared" si="42"/>
        <v>6</v>
      </c>
      <c r="E208" t="str">
        <f t="shared" si="43"/>
        <v>1317</v>
      </c>
      <c r="F208" s="2">
        <f t="shared" si="40"/>
        <v>0.47500000000000003</v>
      </c>
      <c r="G208" s="30">
        <f t="shared" si="45"/>
        <v>0</v>
      </c>
      <c r="H208">
        <f t="shared" si="46"/>
      </c>
      <c r="I208">
        <f t="shared" si="47"/>
      </c>
      <c r="J208">
        <f>IF($E208="","",IF(COUNTIF(Team!$A$2:$A$1000,$E208)=0,1,""))</f>
      </c>
      <c r="K208">
        <f t="shared" si="41"/>
      </c>
      <c r="L208" s="30">
        <f t="shared" si="48"/>
        <v>0</v>
      </c>
    </row>
    <row r="209" spans="1:12" ht="16.5">
      <c r="A209" s="52">
        <v>0.5166666666666667</v>
      </c>
      <c r="B209" s="15" t="s">
        <v>336</v>
      </c>
      <c r="C209" s="1" t="str">
        <f t="shared" si="44"/>
        <v>61318</v>
      </c>
      <c r="D209" t="str">
        <f t="shared" si="42"/>
        <v>6</v>
      </c>
      <c r="E209" t="str">
        <f t="shared" si="43"/>
        <v>1318</v>
      </c>
      <c r="F209" s="2">
        <f t="shared" si="40"/>
        <v>0.4777777777777778</v>
      </c>
      <c r="G209" s="30">
        <f t="shared" si="45"/>
        <v>0</v>
      </c>
      <c r="H209">
        <f t="shared" si="46"/>
      </c>
      <c r="I209">
        <f t="shared" si="47"/>
      </c>
      <c r="J209">
        <f>IF($E209="","",IF(COUNTIF(Team!$A$2:$A$1000,$E209)=0,1,""))</f>
      </c>
      <c r="K209">
        <f t="shared" si="41"/>
      </c>
      <c r="L209" s="30">
        <f t="shared" si="48"/>
        <v>0</v>
      </c>
    </row>
    <row r="210" spans="1:12" ht="16.5">
      <c r="A210" s="52">
        <v>0.5166666666666667</v>
      </c>
      <c r="B210" s="15" t="s">
        <v>337</v>
      </c>
      <c r="C210" s="1" t="str">
        <f t="shared" si="44"/>
        <v>61319</v>
      </c>
      <c r="D210" t="str">
        <f t="shared" si="42"/>
        <v>6</v>
      </c>
      <c r="E210" t="str">
        <f t="shared" si="43"/>
        <v>1319</v>
      </c>
      <c r="F210" s="2">
        <f t="shared" si="40"/>
        <v>0.4770833333333333</v>
      </c>
      <c r="G210" s="30">
        <f t="shared" si="45"/>
        <v>0</v>
      </c>
      <c r="H210">
        <f t="shared" si="46"/>
      </c>
      <c r="I210">
        <f t="shared" si="47"/>
      </c>
      <c r="J210">
        <f>IF($E210="","",IF(COUNTIF(Team!$A$2:$A$1000,$E210)=0,1,""))</f>
      </c>
      <c r="K210">
        <f t="shared" si="41"/>
      </c>
      <c r="L210" s="30">
        <f t="shared" si="48"/>
        <v>0</v>
      </c>
    </row>
    <row r="211" spans="1:12" ht="16.5">
      <c r="A211" s="52">
        <v>0.5166666666666667</v>
      </c>
      <c r="B211" s="15" t="s">
        <v>338</v>
      </c>
      <c r="C211" s="1" t="str">
        <f t="shared" si="44"/>
        <v>61321</v>
      </c>
      <c r="D211" t="str">
        <f t="shared" si="42"/>
        <v>6</v>
      </c>
      <c r="E211" t="str">
        <f t="shared" si="43"/>
        <v>1321</v>
      </c>
      <c r="F211" s="2">
        <f t="shared" si="40"/>
        <v>0.48541666666666666</v>
      </c>
      <c r="G211" s="30">
        <f t="shared" si="45"/>
        <v>0</v>
      </c>
      <c r="H211">
        <f t="shared" si="46"/>
      </c>
      <c r="I211">
        <f t="shared" si="47"/>
      </c>
      <c r="J211">
        <f>IF($E211="","",IF(COUNTIF(Team!$A$2:$A$1000,$E211)=0,1,""))</f>
      </c>
      <c r="K211">
        <f t="shared" si="41"/>
      </c>
      <c r="L211" s="30">
        <f t="shared" si="48"/>
        <v>0</v>
      </c>
    </row>
    <row r="212" spans="1:12" ht="16.5">
      <c r="A212" s="52">
        <v>0.5166666666666667</v>
      </c>
      <c r="B212" s="15" t="s">
        <v>339</v>
      </c>
      <c r="C212" s="1" t="str">
        <f t="shared" si="44"/>
        <v>61322</v>
      </c>
      <c r="D212" t="str">
        <f t="shared" si="42"/>
        <v>6</v>
      </c>
      <c r="E212" t="str">
        <f t="shared" si="43"/>
        <v>1322</v>
      </c>
      <c r="F212" s="2">
        <f t="shared" si="40"/>
        <v>0.4826388888888889</v>
      </c>
      <c r="G212" s="30">
        <f t="shared" si="45"/>
        <v>0</v>
      </c>
      <c r="H212">
        <f t="shared" si="46"/>
      </c>
      <c r="I212">
        <f t="shared" si="47"/>
      </c>
      <c r="J212">
        <f>IF($E212="","",IF(COUNTIF(Team!$A$2:$A$1000,$E212)=0,1,""))</f>
      </c>
      <c r="K212">
        <f t="shared" si="41"/>
      </c>
      <c r="L212" s="30">
        <f t="shared" si="48"/>
        <v>0</v>
      </c>
    </row>
    <row r="213" spans="1:12" ht="16.5">
      <c r="A213" s="52">
        <v>0.5166666666666667</v>
      </c>
      <c r="B213" s="15" t="s">
        <v>340</v>
      </c>
      <c r="C213" s="1" t="str">
        <f t="shared" si="44"/>
        <v>61325</v>
      </c>
      <c r="D213" t="str">
        <f t="shared" si="42"/>
        <v>6</v>
      </c>
      <c r="E213" t="str">
        <f t="shared" si="43"/>
        <v>1325</v>
      </c>
      <c r="F213" s="2">
        <f t="shared" si="40"/>
        <v>0.4701388888888889</v>
      </c>
      <c r="G213" s="30">
        <f t="shared" si="45"/>
        <v>0</v>
      </c>
      <c r="H213">
        <f t="shared" si="46"/>
      </c>
      <c r="I213">
        <f t="shared" si="47"/>
      </c>
      <c r="J213">
        <f>IF($E213="","",IF(COUNTIF(Team!$A$2:$A$1000,$E213)=0,1,""))</f>
      </c>
      <c r="K213">
        <f t="shared" si="41"/>
      </c>
      <c r="L213" s="30">
        <f t="shared" si="48"/>
        <v>0</v>
      </c>
    </row>
    <row r="214" spans="1:12" ht="16.5">
      <c r="A214" s="52">
        <v>0.5166666666666667</v>
      </c>
      <c r="B214" s="15" t="s">
        <v>341</v>
      </c>
      <c r="C214" s="1" t="str">
        <f t="shared" si="44"/>
        <v>61326</v>
      </c>
      <c r="D214" t="str">
        <f t="shared" si="42"/>
        <v>6</v>
      </c>
      <c r="E214" t="str">
        <f t="shared" si="43"/>
        <v>1326</v>
      </c>
      <c r="F214" s="2">
        <f t="shared" si="40"/>
        <v>0.4701388888888889</v>
      </c>
      <c r="G214" s="30">
        <f t="shared" si="45"/>
        <v>0</v>
      </c>
      <c r="H214">
        <f t="shared" si="46"/>
      </c>
      <c r="I214">
        <f t="shared" si="47"/>
      </c>
      <c r="J214">
        <f>IF($E214="","",IF(COUNTIF(Team!$A$2:$A$1000,$E214)=0,1,""))</f>
      </c>
      <c r="K214">
        <f t="shared" si="41"/>
      </c>
      <c r="L214" s="30">
        <f t="shared" si="48"/>
        <v>0</v>
      </c>
    </row>
    <row r="215" spans="1:12" ht="16.5">
      <c r="A215" s="52">
        <v>0.5166666666666667</v>
      </c>
      <c r="B215" s="15" t="s">
        <v>342</v>
      </c>
      <c r="C215" s="1" t="str">
        <f t="shared" si="44"/>
        <v>61327</v>
      </c>
      <c r="D215" t="str">
        <f t="shared" si="42"/>
        <v>6</v>
      </c>
      <c r="E215" t="str">
        <f t="shared" si="43"/>
        <v>1327</v>
      </c>
      <c r="F215" s="2">
        <f t="shared" si="40"/>
        <v>0.4701388888888889</v>
      </c>
      <c r="G215" s="30">
        <f t="shared" si="45"/>
        <v>0</v>
      </c>
      <c r="H215">
        <f t="shared" si="46"/>
      </c>
      <c r="I215">
        <f t="shared" si="47"/>
      </c>
      <c r="J215">
        <f>IF($E215="","",IF(COUNTIF(Team!$A$2:$A$1000,$E215)=0,1,""))</f>
      </c>
      <c r="K215">
        <f t="shared" si="41"/>
      </c>
      <c r="L215" s="30">
        <f t="shared" si="48"/>
        <v>0</v>
      </c>
    </row>
    <row r="216" spans="1:12" ht="16.5">
      <c r="A216" s="52">
        <v>0.5166666666666667</v>
      </c>
      <c r="B216" s="15" t="s">
        <v>343</v>
      </c>
      <c r="C216" s="1" t="str">
        <f t="shared" si="44"/>
        <v>61401</v>
      </c>
      <c r="D216" t="str">
        <f t="shared" si="42"/>
        <v>6</v>
      </c>
      <c r="E216" t="str">
        <f t="shared" si="43"/>
        <v>1401</v>
      </c>
      <c r="F216" s="2">
        <f t="shared" si="40"/>
        <v>0.4701388888888889</v>
      </c>
      <c r="G216" s="30">
        <f t="shared" si="45"/>
        <v>0</v>
      </c>
      <c r="H216">
        <f t="shared" si="46"/>
      </c>
      <c r="I216">
        <f t="shared" si="47"/>
      </c>
      <c r="J216">
        <f>IF($E216="","",IF(COUNTIF(Team!$A$2:$A$1000,$E216)=0,1,""))</f>
      </c>
      <c r="K216">
        <f t="shared" si="41"/>
      </c>
      <c r="L216" s="30">
        <f t="shared" si="48"/>
        <v>0</v>
      </c>
    </row>
    <row r="217" spans="1:12" ht="16.5">
      <c r="A217" s="52">
        <v>0.5166666666666667</v>
      </c>
      <c r="B217" s="15" t="s">
        <v>344</v>
      </c>
      <c r="C217" s="1" t="str">
        <f t="shared" si="44"/>
        <v>62103</v>
      </c>
      <c r="D217" t="str">
        <f t="shared" si="42"/>
        <v>6</v>
      </c>
      <c r="E217" t="str">
        <f t="shared" si="43"/>
        <v>2103</v>
      </c>
      <c r="F217" s="2">
        <f t="shared" si="40"/>
        <v>0.4875</v>
      </c>
      <c r="G217" s="30">
        <f t="shared" si="45"/>
        <v>0</v>
      </c>
      <c r="H217">
        <f t="shared" si="46"/>
      </c>
      <c r="I217">
        <f t="shared" si="47"/>
      </c>
      <c r="J217">
        <f>IF($E217="","",IF(COUNTIF(Team!$A$2:$A$1000,$E217)=0,1,""))</f>
      </c>
      <c r="K217">
        <f t="shared" si="41"/>
      </c>
      <c r="L217" s="30">
        <f t="shared" si="48"/>
        <v>0</v>
      </c>
    </row>
    <row r="218" spans="1:12" ht="16.5">
      <c r="A218" s="52">
        <v>0.5166666666666667</v>
      </c>
      <c r="B218" s="15" t="s">
        <v>345</v>
      </c>
      <c r="C218" s="1" t="str">
        <f t="shared" si="44"/>
        <v>62204</v>
      </c>
      <c r="D218" t="str">
        <f t="shared" si="42"/>
        <v>6</v>
      </c>
      <c r="E218" t="str">
        <f t="shared" si="43"/>
        <v>2204</v>
      </c>
      <c r="F218" s="2">
        <f t="shared" si="40"/>
        <v>0.47500000000000003</v>
      </c>
      <c r="G218" s="30">
        <f t="shared" si="45"/>
        <v>0</v>
      </c>
      <c r="H218">
        <f t="shared" si="46"/>
      </c>
      <c r="I218">
        <f t="shared" si="47"/>
      </c>
      <c r="J218">
        <f>IF($E218="","",IF(COUNTIF(Team!$A$2:$A$1000,$E218)=0,1,""))</f>
      </c>
      <c r="K218">
        <f t="shared" si="41"/>
      </c>
      <c r="L218" s="30">
        <f t="shared" si="48"/>
        <v>0</v>
      </c>
    </row>
    <row r="219" spans="1:12" ht="16.5">
      <c r="A219" s="52">
        <v>0.5166666666666667</v>
      </c>
      <c r="B219" s="15" t="s">
        <v>346</v>
      </c>
      <c r="C219" s="1" t="str">
        <f t="shared" si="44"/>
        <v>62205</v>
      </c>
      <c r="D219" t="str">
        <f t="shared" si="42"/>
        <v>6</v>
      </c>
      <c r="E219" t="str">
        <f t="shared" si="43"/>
        <v>2205</v>
      </c>
      <c r="F219" s="2">
        <f t="shared" si="40"/>
        <v>0.4763888888888889</v>
      </c>
      <c r="G219" s="30">
        <f t="shared" si="45"/>
        <v>0</v>
      </c>
      <c r="H219">
        <f t="shared" si="46"/>
      </c>
      <c r="I219">
        <f t="shared" si="47"/>
      </c>
      <c r="J219">
        <f>IF($E219="","",IF(COUNTIF(Team!$A$2:$A$1000,$E219)=0,1,""))</f>
      </c>
      <c r="K219">
        <f t="shared" si="41"/>
      </c>
      <c r="L219" s="30">
        <f t="shared" si="48"/>
        <v>0</v>
      </c>
    </row>
    <row r="220" spans="1:12" ht="16.5">
      <c r="A220" s="52">
        <v>0.5166666666666667</v>
      </c>
      <c r="B220" s="15" t="s">
        <v>347</v>
      </c>
      <c r="C220" s="1" t="str">
        <f t="shared" si="44"/>
        <v>62303</v>
      </c>
      <c r="D220" t="str">
        <f t="shared" si="42"/>
        <v>6</v>
      </c>
      <c r="E220" t="str">
        <f t="shared" si="43"/>
        <v>2303</v>
      </c>
      <c r="F220" s="2">
        <f t="shared" si="40"/>
        <v>0.4840277777777778</v>
      </c>
      <c r="G220" s="30">
        <f t="shared" si="45"/>
        <v>0</v>
      </c>
      <c r="H220">
        <f t="shared" si="46"/>
      </c>
      <c r="I220">
        <f t="shared" si="47"/>
      </c>
      <c r="J220">
        <f>IF($E220="","",IF(COUNTIF(Team!$A$2:$A$1000,$E220)=0,1,""))</f>
      </c>
      <c r="K220">
        <f t="shared" si="41"/>
      </c>
      <c r="L220" s="30">
        <f t="shared" si="48"/>
        <v>0</v>
      </c>
    </row>
    <row r="221" spans="1:12" ht="16.5">
      <c r="A221" s="52">
        <v>0.5166666666666667</v>
      </c>
      <c r="B221" s="15" t="s">
        <v>348</v>
      </c>
      <c r="C221" s="1" t="str">
        <f t="shared" si="44"/>
        <v>62304</v>
      </c>
      <c r="D221" t="str">
        <f t="shared" si="42"/>
        <v>6</v>
      </c>
      <c r="E221" t="str">
        <f t="shared" si="43"/>
        <v>2304</v>
      </c>
      <c r="F221" s="2">
        <f t="shared" si="40"/>
        <v>0.48541666666666666</v>
      </c>
      <c r="G221" s="30">
        <f t="shared" si="45"/>
        <v>0</v>
      </c>
      <c r="H221">
        <f t="shared" si="46"/>
      </c>
      <c r="I221">
        <f t="shared" si="47"/>
      </c>
      <c r="J221">
        <f>IF($E221="","",IF(COUNTIF(Team!$A$2:$A$1000,$E221)=0,1,""))</f>
      </c>
      <c r="K221">
        <f t="shared" si="41"/>
      </c>
      <c r="L221" s="30">
        <f t="shared" si="48"/>
        <v>0</v>
      </c>
    </row>
    <row r="222" spans="1:12" ht="16.5">
      <c r="A222" s="52">
        <v>0.5236111111111111</v>
      </c>
      <c r="B222" s="15" t="s">
        <v>349</v>
      </c>
      <c r="C222" s="1" t="str">
        <f t="shared" si="44"/>
        <v>82306</v>
      </c>
      <c r="D222" t="str">
        <f t="shared" si="42"/>
        <v>8</v>
      </c>
      <c r="E222" t="str">
        <f t="shared" si="43"/>
        <v>2306</v>
      </c>
      <c r="F222" s="2">
        <f t="shared" si="40"/>
        <v>0.5041666666666667</v>
      </c>
      <c r="G222" s="30">
        <f t="shared" si="45"/>
        <v>0</v>
      </c>
      <c r="H222">
        <f t="shared" si="46"/>
      </c>
      <c r="I222">
        <f t="shared" si="47"/>
      </c>
      <c r="J222">
        <f>IF($E222="","",IF(COUNTIF(Team!$A$2:$A$1000,$E222)=0,1,""))</f>
      </c>
      <c r="K222">
        <f t="shared" si="41"/>
      </c>
      <c r="L222" s="30">
        <f t="shared" si="48"/>
        <v>0</v>
      </c>
    </row>
    <row r="223" spans="1:12" ht="16.5">
      <c r="A223" s="52">
        <v>0.5236111111111111</v>
      </c>
      <c r="B223" s="15" t="s">
        <v>350</v>
      </c>
      <c r="C223" s="1" t="str">
        <f t="shared" si="44"/>
        <v>81403</v>
      </c>
      <c r="D223" t="str">
        <f t="shared" si="42"/>
        <v>8</v>
      </c>
      <c r="E223" t="str">
        <f t="shared" si="43"/>
        <v>1403</v>
      </c>
      <c r="F223" s="2">
        <f t="shared" si="40"/>
        <v>0.5159722222222222</v>
      </c>
      <c r="G223" s="30">
        <f t="shared" si="45"/>
        <v>0</v>
      </c>
      <c r="H223">
        <f t="shared" si="46"/>
      </c>
      <c r="I223">
        <f t="shared" si="47"/>
      </c>
      <c r="J223">
        <f>IF($E223="","",IF(COUNTIF(Team!$A$2:$A$1000,$E223)=0,1,""))</f>
      </c>
      <c r="K223">
        <f t="shared" si="41"/>
      </c>
      <c r="L223" s="30">
        <f t="shared" si="48"/>
        <v>0</v>
      </c>
    </row>
    <row r="224" spans="1:12" ht="16.5">
      <c r="A224" s="52">
        <v>0.5236111111111111</v>
      </c>
      <c r="B224" s="15" t="s">
        <v>352</v>
      </c>
      <c r="C224" s="1" t="str">
        <f t="shared" si="44"/>
        <v>71216</v>
      </c>
      <c r="D224" t="str">
        <f t="shared" si="42"/>
        <v>7</v>
      </c>
      <c r="E224" t="str">
        <f t="shared" si="43"/>
        <v>1216</v>
      </c>
      <c r="F224" s="2">
        <f t="shared" si="40"/>
        <v>0.5125000000000001</v>
      </c>
      <c r="G224" s="30">
        <f t="shared" si="45"/>
        <v>0</v>
      </c>
      <c r="H224">
        <f t="shared" si="46"/>
      </c>
      <c r="I224">
        <f t="shared" si="47"/>
      </c>
      <c r="J224">
        <f>IF($E224="","",IF(COUNTIF(Team!$A$2:$A$1000,$E224)=0,1,""))</f>
      </c>
      <c r="K224">
        <f t="shared" si="41"/>
      </c>
      <c r="L224" s="30">
        <f t="shared" si="48"/>
        <v>0</v>
      </c>
    </row>
    <row r="225" spans="1:12" ht="16.5">
      <c r="A225" s="52">
        <v>0.5236111111111111</v>
      </c>
      <c r="B225" s="15" t="s">
        <v>353</v>
      </c>
      <c r="C225" s="1" t="str">
        <f t="shared" si="44"/>
        <v>71215</v>
      </c>
      <c r="D225" t="str">
        <f t="shared" si="42"/>
        <v>7</v>
      </c>
      <c r="E225" t="str">
        <f t="shared" si="43"/>
        <v>1215</v>
      </c>
      <c r="F225" s="2">
        <f t="shared" si="40"/>
        <v>0.5187499999999999</v>
      </c>
      <c r="G225" s="30">
        <f t="shared" si="45"/>
        <v>0</v>
      </c>
      <c r="H225">
        <f t="shared" si="46"/>
      </c>
      <c r="I225">
        <f t="shared" si="47"/>
      </c>
      <c r="J225">
        <f>IF($E225="","",IF(COUNTIF(Team!$A$2:$A$1000,$E225)=0,1,""))</f>
      </c>
      <c r="K225">
        <f t="shared" si="41"/>
      </c>
      <c r="L225" s="30">
        <f t="shared" si="48"/>
        <v>0</v>
      </c>
    </row>
    <row r="226" spans="1:12" ht="16.5">
      <c r="A226" s="52">
        <v>0.5236111111111111</v>
      </c>
      <c r="B226" s="15" t="s">
        <v>354</v>
      </c>
      <c r="C226" s="1" t="str">
        <f t="shared" si="44"/>
        <v>71301</v>
      </c>
      <c r="D226" t="str">
        <f t="shared" si="42"/>
        <v>7</v>
      </c>
      <c r="E226" t="str">
        <f t="shared" si="43"/>
        <v>1301</v>
      </c>
      <c r="F226" s="2">
        <f t="shared" si="40"/>
        <v>0.5118055555555555</v>
      </c>
      <c r="G226" s="30">
        <f t="shared" si="45"/>
        <v>0</v>
      </c>
      <c r="H226">
        <f t="shared" si="46"/>
      </c>
      <c r="I226">
        <f t="shared" si="47"/>
      </c>
      <c r="J226">
        <f>IF($E226="","",IF(COUNTIF(Team!$A$2:$A$1000,$E226)=0,1,""))</f>
      </c>
      <c r="K226">
        <f t="shared" si="41"/>
      </c>
      <c r="L226" s="30">
        <f t="shared" si="48"/>
        <v>0</v>
      </c>
    </row>
    <row r="227" spans="1:12" ht="16.5">
      <c r="A227" s="52">
        <v>0.5236111111111111</v>
      </c>
      <c r="B227" s="15" t="s">
        <v>355</v>
      </c>
      <c r="C227" s="1" t="str">
        <f t="shared" si="44"/>
        <v>71313</v>
      </c>
      <c r="D227" t="str">
        <f t="shared" si="42"/>
        <v>7</v>
      </c>
      <c r="E227" t="str">
        <f t="shared" si="43"/>
        <v>1313</v>
      </c>
      <c r="F227" s="2">
        <f t="shared" si="40"/>
        <v>0.5076388888888889</v>
      </c>
      <c r="G227" s="30">
        <f t="shared" si="45"/>
        <v>0</v>
      </c>
      <c r="H227">
        <f t="shared" si="46"/>
      </c>
      <c r="I227">
        <f t="shared" si="47"/>
      </c>
      <c r="J227">
        <f>IF($E227="","",IF(COUNTIF(Team!$A$2:$A$1000,$E227)=0,1,""))</f>
      </c>
      <c r="K227">
        <f t="shared" si="41"/>
      </c>
      <c r="L227" s="30">
        <f t="shared" si="48"/>
        <v>0</v>
      </c>
    </row>
    <row r="228" spans="1:12" ht="16.5">
      <c r="A228" s="52">
        <v>0.5256944444444445</v>
      </c>
      <c r="B228" s="15" t="s">
        <v>356</v>
      </c>
      <c r="C228" s="1" t="str">
        <f t="shared" si="44"/>
        <v>92302</v>
      </c>
      <c r="D228" t="str">
        <f t="shared" si="42"/>
        <v>9</v>
      </c>
      <c r="E228" t="str">
        <f t="shared" si="43"/>
        <v>2302</v>
      </c>
      <c r="F228" s="2">
        <f t="shared" si="40"/>
        <v>0.5236111111111111</v>
      </c>
      <c r="G228" s="30">
        <f t="shared" si="45"/>
        <v>0</v>
      </c>
      <c r="H228">
        <f t="shared" si="46"/>
      </c>
      <c r="I228">
        <f t="shared" si="47"/>
      </c>
      <c r="J228">
        <f>IF($E228="","",IF(COUNTIF(Team!$A$2:$A$1000,$E228)=0,1,""))</f>
      </c>
      <c r="K228">
        <f t="shared" si="41"/>
      </c>
      <c r="L228" s="30">
        <f t="shared" si="48"/>
        <v>0</v>
      </c>
    </row>
    <row r="229" spans="1:12" ht="16.5">
      <c r="A229" s="52">
        <v>0.5291666666666667</v>
      </c>
      <c r="B229" s="15" t="s">
        <v>357</v>
      </c>
      <c r="C229" s="1" t="str">
        <f t="shared" si="44"/>
        <v>71206</v>
      </c>
      <c r="D229" t="str">
        <f t="shared" si="42"/>
        <v>7</v>
      </c>
      <c r="E229" t="str">
        <f t="shared" si="43"/>
        <v>1206</v>
      </c>
      <c r="F229" s="2">
        <f t="shared" si="40"/>
        <v>0.525</v>
      </c>
      <c r="G229" s="30">
        <f t="shared" si="45"/>
        <v>0</v>
      </c>
      <c r="H229">
        <f t="shared" si="46"/>
      </c>
      <c r="I229">
        <f t="shared" si="47"/>
      </c>
      <c r="J229">
        <f>IF($E229="","",IF(COUNTIF(Team!$A$2:$A$1000,$E229)=0,1,""))</f>
      </c>
      <c r="K229">
        <f t="shared" si="41"/>
      </c>
      <c r="L229" s="30">
        <f t="shared" si="48"/>
        <v>0</v>
      </c>
    </row>
    <row r="230" spans="1:12" ht="16.5">
      <c r="A230" s="52">
        <v>0.5291666666666667</v>
      </c>
      <c r="B230" s="15" t="s">
        <v>358</v>
      </c>
      <c r="C230" s="1" t="str">
        <f t="shared" si="44"/>
        <v>71302</v>
      </c>
      <c r="D230" t="str">
        <f t="shared" si="42"/>
        <v>7</v>
      </c>
      <c r="E230" t="str">
        <f t="shared" si="43"/>
        <v>1302</v>
      </c>
      <c r="F230" s="2">
        <f t="shared" si="40"/>
        <v>0.5208333333333334</v>
      </c>
      <c r="G230" s="30">
        <f t="shared" si="45"/>
        <v>0</v>
      </c>
      <c r="H230">
        <f t="shared" si="46"/>
      </c>
      <c r="I230">
        <f t="shared" si="47"/>
      </c>
      <c r="J230">
        <f>IF($E230="","",IF(COUNTIF(Team!$A$2:$A$1000,$E230)=0,1,""))</f>
      </c>
      <c r="K230">
        <f t="shared" si="41"/>
      </c>
      <c r="L230" s="30">
        <f t="shared" si="48"/>
        <v>0</v>
      </c>
    </row>
    <row r="231" spans="1:12" ht="16.5">
      <c r="A231" s="52">
        <v>0.5291666666666667</v>
      </c>
      <c r="B231" s="15" t="s">
        <v>359</v>
      </c>
      <c r="C231" s="1" t="str">
        <f t="shared" si="44"/>
        <v>71303</v>
      </c>
      <c r="D231" t="str">
        <f t="shared" si="42"/>
        <v>7</v>
      </c>
      <c r="E231" t="str">
        <f t="shared" si="43"/>
        <v>1303</v>
      </c>
      <c r="F231" s="2">
        <f t="shared" si="40"/>
        <v>0.5208333333333334</v>
      </c>
      <c r="G231" s="30">
        <f t="shared" si="45"/>
        <v>0</v>
      </c>
      <c r="H231">
        <f t="shared" si="46"/>
      </c>
      <c r="I231">
        <f t="shared" si="47"/>
      </c>
      <c r="J231">
        <f>IF($E231="","",IF(COUNTIF(Team!$A$2:$A$1000,$E231)=0,1,""))</f>
      </c>
      <c r="K231">
        <f t="shared" si="41"/>
      </c>
      <c r="L231" s="30">
        <f t="shared" si="48"/>
        <v>0</v>
      </c>
    </row>
    <row r="232" spans="1:12" ht="16.5">
      <c r="A232" s="52">
        <v>0.5291666666666667</v>
      </c>
      <c r="B232" s="15" t="s">
        <v>360</v>
      </c>
      <c r="C232" s="1" t="str">
        <f t="shared" si="44"/>
        <v>71305</v>
      </c>
      <c r="D232" t="str">
        <f t="shared" si="42"/>
        <v>7</v>
      </c>
      <c r="E232" t="str">
        <f t="shared" si="43"/>
        <v>1305</v>
      </c>
      <c r="F232" s="2">
        <f t="shared" si="40"/>
        <v>0.5208333333333334</v>
      </c>
      <c r="G232" s="30">
        <f t="shared" si="45"/>
        <v>0</v>
      </c>
      <c r="H232">
        <f t="shared" si="46"/>
      </c>
      <c r="I232">
        <f t="shared" si="47"/>
      </c>
      <c r="J232">
        <f>IF($E232="","",IF(COUNTIF(Team!$A$2:$A$1000,$E232)=0,1,""))</f>
      </c>
      <c r="K232">
        <f t="shared" si="41"/>
      </c>
      <c r="L232" s="30">
        <f t="shared" si="48"/>
        <v>0</v>
      </c>
    </row>
    <row r="233" spans="1:12" ht="16.5">
      <c r="A233" s="52">
        <v>0.5291666666666667</v>
      </c>
      <c r="B233" s="15" t="s">
        <v>361</v>
      </c>
      <c r="C233" s="1" t="str">
        <f t="shared" si="44"/>
        <v>71317</v>
      </c>
      <c r="D233" t="str">
        <f t="shared" si="42"/>
        <v>7</v>
      </c>
      <c r="E233" t="str">
        <f t="shared" si="43"/>
        <v>1317</v>
      </c>
      <c r="F233" s="2">
        <f t="shared" si="40"/>
        <v>0.5236111111111111</v>
      </c>
      <c r="G233" s="30">
        <f t="shared" si="45"/>
        <v>0</v>
      </c>
      <c r="H233">
        <f t="shared" si="46"/>
      </c>
      <c r="I233">
        <f t="shared" si="47"/>
      </c>
      <c r="J233">
        <f>IF($E233="","",IF(COUNTIF(Team!$A$2:$A$1000,$E233)=0,1,""))</f>
      </c>
      <c r="K233">
        <f t="shared" si="41"/>
      </c>
      <c r="L233" s="30">
        <f t="shared" si="48"/>
        <v>0</v>
      </c>
    </row>
    <row r="234" spans="1:12" ht="16.5">
      <c r="A234" s="52">
        <v>0.5291666666666667</v>
      </c>
      <c r="B234" s="15" t="s">
        <v>362</v>
      </c>
      <c r="C234" s="1" t="str">
        <f t="shared" si="44"/>
        <v>71318</v>
      </c>
      <c r="D234" t="str">
        <f t="shared" si="42"/>
        <v>7</v>
      </c>
      <c r="E234" t="str">
        <f t="shared" si="43"/>
        <v>1318</v>
      </c>
      <c r="F234" s="2">
        <f t="shared" si="40"/>
        <v>0.5208333333333334</v>
      </c>
      <c r="G234" s="30">
        <f t="shared" si="45"/>
        <v>0</v>
      </c>
      <c r="H234">
        <f t="shared" si="46"/>
      </c>
      <c r="I234">
        <f t="shared" si="47"/>
      </c>
      <c r="J234">
        <f>IF($E234="","",IF(COUNTIF(Team!$A$2:$A$1000,$E234)=0,1,""))</f>
      </c>
      <c r="K234">
        <f t="shared" si="41"/>
      </c>
      <c r="L234" s="30">
        <f t="shared" si="48"/>
        <v>0</v>
      </c>
    </row>
    <row r="235" spans="1:12" ht="16.5">
      <c r="A235" s="52">
        <v>0.5291666666666667</v>
      </c>
      <c r="B235" s="15" t="s">
        <v>363</v>
      </c>
      <c r="C235" s="1" t="str">
        <f t="shared" si="44"/>
        <v>71319</v>
      </c>
      <c r="D235" t="str">
        <f t="shared" si="42"/>
        <v>7</v>
      </c>
      <c r="E235" t="str">
        <f t="shared" si="43"/>
        <v>1319</v>
      </c>
      <c r="F235" s="2">
        <f t="shared" si="40"/>
        <v>0.5215277777777778</v>
      </c>
      <c r="G235" s="30">
        <f t="shared" si="45"/>
        <v>0</v>
      </c>
      <c r="H235">
        <f t="shared" si="46"/>
      </c>
      <c r="I235">
        <f t="shared" si="47"/>
      </c>
      <c r="J235">
        <f>IF($E235="","",IF(COUNTIF(Team!$A$2:$A$1000,$E235)=0,1,""))</f>
      </c>
      <c r="K235">
        <f t="shared" si="41"/>
      </c>
      <c r="L235" s="30">
        <f t="shared" si="48"/>
        <v>0</v>
      </c>
    </row>
    <row r="236" spans="1:12" ht="16.5">
      <c r="A236" s="52">
        <v>0.5291666666666667</v>
      </c>
      <c r="B236" s="15" t="s">
        <v>364</v>
      </c>
      <c r="C236" s="1" t="str">
        <f t="shared" si="44"/>
        <v>71323</v>
      </c>
      <c r="D236" t="str">
        <f t="shared" si="42"/>
        <v>7</v>
      </c>
      <c r="E236" t="str">
        <f t="shared" si="43"/>
        <v>1323</v>
      </c>
      <c r="F236" s="2">
        <f t="shared" si="40"/>
        <v>0.5104166666666666</v>
      </c>
      <c r="G236" s="30">
        <f t="shared" si="45"/>
        <v>0</v>
      </c>
      <c r="H236">
        <f t="shared" si="46"/>
      </c>
      <c r="I236">
        <f t="shared" si="47"/>
      </c>
      <c r="J236">
        <f>IF($E236="","",IF(COUNTIF(Team!$A$2:$A$1000,$E236)=0,1,""))</f>
      </c>
      <c r="K236">
        <f t="shared" si="41"/>
      </c>
      <c r="L236" s="30">
        <f t="shared" si="48"/>
        <v>0</v>
      </c>
    </row>
    <row r="237" spans="1:12" ht="16.5">
      <c r="A237" s="52">
        <v>0.5291666666666667</v>
      </c>
      <c r="B237" s="15" t="s">
        <v>365</v>
      </c>
      <c r="C237" s="1" t="str">
        <f t="shared" si="44"/>
        <v>71324</v>
      </c>
      <c r="D237" t="str">
        <f t="shared" si="42"/>
        <v>7</v>
      </c>
      <c r="E237" t="str">
        <f t="shared" si="43"/>
        <v>1324</v>
      </c>
      <c r="F237" s="2">
        <f t="shared" si="40"/>
        <v>0.5090277777777777</v>
      </c>
      <c r="G237" s="30">
        <f t="shared" si="45"/>
        <v>0</v>
      </c>
      <c r="H237">
        <f t="shared" si="46"/>
      </c>
      <c r="I237">
        <f t="shared" si="47"/>
      </c>
      <c r="J237">
        <f>IF($E237="","",IF(COUNTIF(Team!$A$2:$A$1000,$E237)=0,1,""))</f>
      </c>
      <c r="K237">
        <f t="shared" si="41"/>
      </c>
      <c r="L237" s="30">
        <f t="shared" si="48"/>
        <v>0</v>
      </c>
    </row>
    <row r="238" spans="1:12" ht="16.5">
      <c r="A238" s="52">
        <v>0.5291666666666667</v>
      </c>
      <c r="B238" s="15" t="s">
        <v>366</v>
      </c>
      <c r="C238" s="1" t="str">
        <f t="shared" si="44"/>
        <v>71325</v>
      </c>
      <c r="D238" t="str">
        <f t="shared" si="42"/>
        <v>7</v>
      </c>
      <c r="E238" t="str">
        <f t="shared" si="43"/>
        <v>1325</v>
      </c>
      <c r="F238" s="2">
        <f t="shared" si="40"/>
        <v>0.5215277777777778</v>
      </c>
      <c r="G238" s="30">
        <f t="shared" si="45"/>
        <v>0</v>
      </c>
      <c r="H238">
        <f t="shared" si="46"/>
      </c>
      <c r="I238">
        <f t="shared" si="47"/>
      </c>
      <c r="J238">
        <f>IF($E238="","",IF(COUNTIF(Team!$A$2:$A$1000,$E238)=0,1,""))</f>
      </c>
      <c r="K238">
        <f t="shared" si="41"/>
      </c>
      <c r="L238" s="30">
        <f t="shared" si="48"/>
        <v>0</v>
      </c>
    </row>
    <row r="239" spans="1:12" ht="16.5">
      <c r="A239" s="52">
        <v>0.5291666666666667</v>
      </c>
      <c r="B239" s="15" t="s">
        <v>367</v>
      </c>
      <c r="C239" s="1" t="str">
        <f t="shared" si="44"/>
        <v>71327</v>
      </c>
      <c r="D239" t="str">
        <f t="shared" si="42"/>
        <v>7</v>
      </c>
      <c r="E239" t="str">
        <f t="shared" si="43"/>
        <v>1327</v>
      </c>
      <c r="F239" s="2">
        <f t="shared" si="40"/>
        <v>0.5229166666666667</v>
      </c>
      <c r="G239" s="30">
        <f t="shared" si="45"/>
        <v>0</v>
      </c>
      <c r="H239">
        <f t="shared" si="46"/>
      </c>
      <c r="I239">
        <f t="shared" si="47"/>
      </c>
      <c r="J239">
        <f>IF($E239="","",IF(COUNTIF(Team!$A$2:$A$1000,$E239)=0,1,""))</f>
      </c>
      <c r="K239">
        <f t="shared" si="41"/>
      </c>
      <c r="L239" s="30">
        <f t="shared" si="48"/>
        <v>0</v>
      </c>
    </row>
    <row r="240" spans="1:12" ht="16.5">
      <c r="A240" s="52">
        <v>0.5291666666666667</v>
      </c>
      <c r="B240" s="15" t="s">
        <v>368</v>
      </c>
      <c r="C240" s="1" t="str">
        <f t="shared" si="44"/>
        <v>71402</v>
      </c>
      <c r="D240" t="str">
        <f t="shared" si="42"/>
        <v>7</v>
      </c>
      <c r="E240" t="str">
        <f t="shared" si="43"/>
        <v>1402</v>
      </c>
      <c r="F240" s="2">
        <f t="shared" si="40"/>
        <v>0.5125000000000001</v>
      </c>
      <c r="G240" s="30">
        <f t="shared" si="45"/>
        <v>0</v>
      </c>
      <c r="H240">
        <f t="shared" si="46"/>
      </c>
      <c r="I240">
        <f t="shared" si="47"/>
      </c>
      <c r="J240">
        <f>IF($E240="","",IF(COUNTIF(Team!$A$2:$A$1000,$E240)=0,1,""))</f>
      </c>
      <c r="K240">
        <f t="shared" si="41"/>
      </c>
      <c r="L240" s="30">
        <f t="shared" si="48"/>
        <v>0</v>
      </c>
    </row>
    <row r="241" spans="1:12" ht="16.5">
      <c r="A241" s="52">
        <v>0.5291666666666667</v>
      </c>
      <c r="B241" s="15" t="s">
        <v>369</v>
      </c>
      <c r="C241" s="1" t="str">
        <f t="shared" si="44"/>
        <v>71404</v>
      </c>
      <c r="D241" t="str">
        <f t="shared" si="42"/>
        <v>7</v>
      </c>
      <c r="E241" t="str">
        <f t="shared" si="43"/>
        <v>1404</v>
      </c>
      <c r="F241" s="2">
        <f t="shared" si="40"/>
        <v>0.5027777777777778</v>
      </c>
      <c r="G241" s="30">
        <f t="shared" si="45"/>
        <v>0</v>
      </c>
      <c r="H241">
        <f t="shared" si="46"/>
      </c>
      <c r="I241">
        <f t="shared" si="47"/>
      </c>
      <c r="J241">
        <f>IF($E241="","",IF(COUNTIF(Team!$A$2:$A$1000,$E241)=0,1,""))</f>
      </c>
      <c r="K241">
        <f t="shared" si="41"/>
      </c>
      <c r="L241" s="30">
        <f t="shared" si="48"/>
        <v>0</v>
      </c>
    </row>
    <row r="242" spans="1:12" ht="16.5">
      <c r="A242" s="52">
        <v>0.5291666666666667</v>
      </c>
      <c r="B242" s="15" t="s">
        <v>370</v>
      </c>
      <c r="C242" s="1" t="str">
        <f t="shared" si="44"/>
        <v>72201</v>
      </c>
      <c r="D242" t="str">
        <f t="shared" si="42"/>
        <v>7</v>
      </c>
      <c r="E242" t="str">
        <f t="shared" si="43"/>
        <v>2201</v>
      </c>
      <c r="F242" s="2">
        <f t="shared" si="40"/>
        <v>0.5069444444444444</v>
      </c>
      <c r="G242" s="30">
        <f t="shared" si="45"/>
        <v>0</v>
      </c>
      <c r="H242">
        <f t="shared" si="46"/>
      </c>
      <c r="I242">
        <f t="shared" si="47"/>
      </c>
      <c r="J242">
        <f>IF($E242="","",IF(COUNTIF(Team!$A$2:$A$1000,$E242)=0,1,""))</f>
      </c>
      <c r="K242">
        <f t="shared" si="41"/>
      </c>
      <c r="L242" s="30">
        <f t="shared" si="48"/>
        <v>0</v>
      </c>
    </row>
    <row r="243" spans="1:12" ht="16.5">
      <c r="A243" s="52">
        <v>0.5291666666666667</v>
      </c>
      <c r="B243" s="15" t="s">
        <v>371</v>
      </c>
      <c r="C243" s="1" t="str">
        <f t="shared" si="44"/>
        <v>72203</v>
      </c>
      <c r="D243" t="str">
        <f t="shared" si="42"/>
        <v>7</v>
      </c>
      <c r="E243" t="str">
        <f t="shared" si="43"/>
        <v>2203</v>
      </c>
      <c r="F243" s="2">
        <f aca="true" t="shared" si="49" ref="F243:F306">IF(ISERROR(TIME(MID($B243,6,2),MID($B243,8,2),0)),"",TIME(MID($B243,6,2),MID($B243,8,2),0))</f>
        <v>0.5083333333333333</v>
      </c>
      <c r="G243" s="30">
        <f t="shared" si="45"/>
        <v>0</v>
      </c>
      <c r="H243">
        <f t="shared" si="46"/>
      </c>
      <c r="I243">
        <f t="shared" si="47"/>
      </c>
      <c r="J243">
        <f>IF($E243="","",IF(COUNTIF(Team!$A$2:$A$1000,$E243)=0,1,""))</f>
      </c>
      <c r="K243">
        <f aca="true" t="shared" si="50" ref="K243:K306">IF($E243="","",IF(LEN($B243)&lt;&gt;9,1,""))</f>
      </c>
      <c r="L243" s="30">
        <f t="shared" si="48"/>
        <v>0</v>
      </c>
    </row>
    <row r="244" spans="1:12" ht="16.5">
      <c r="A244" s="52">
        <v>0.5291666666666667</v>
      </c>
      <c r="B244" s="15" t="s">
        <v>372</v>
      </c>
      <c r="C244" s="1" t="str">
        <f t="shared" si="44"/>
        <v>72204</v>
      </c>
      <c r="D244" t="str">
        <f t="shared" si="42"/>
        <v>7</v>
      </c>
      <c r="E244" t="str">
        <f t="shared" si="43"/>
        <v>2204</v>
      </c>
      <c r="F244" s="2">
        <f t="shared" si="49"/>
        <v>0.5201388888888888</v>
      </c>
      <c r="G244" s="30">
        <f t="shared" si="45"/>
        <v>0</v>
      </c>
      <c r="H244">
        <f t="shared" si="46"/>
      </c>
      <c r="I244">
        <f t="shared" si="47"/>
      </c>
      <c r="J244">
        <f>IF($E244="","",IF(COUNTIF(Team!$A$2:$A$1000,$E244)=0,1,""))</f>
      </c>
      <c r="K244">
        <f t="shared" si="50"/>
      </c>
      <c r="L244" s="30">
        <f t="shared" si="48"/>
        <v>0</v>
      </c>
    </row>
    <row r="245" spans="1:12" ht="16.5">
      <c r="A245" s="52">
        <v>0.5291666666666667</v>
      </c>
      <c r="B245" s="15" t="s">
        <v>373</v>
      </c>
      <c r="C245" s="1" t="str">
        <f t="shared" si="44"/>
        <v>72205</v>
      </c>
      <c r="D245" t="str">
        <f t="shared" si="42"/>
        <v>7</v>
      </c>
      <c r="E245" t="str">
        <f t="shared" si="43"/>
        <v>2205</v>
      </c>
      <c r="F245" s="2">
        <f t="shared" si="49"/>
        <v>0.517361111111111</v>
      </c>
      <c r="G245" s="30">
        <f t="shared" si="45"/>
        <v>0</v>
      </c>
      <c r="H245">
        <f t="shared" si="46"/>
      </c>
      <c r="I245">
        <f t="shared" si="47"/>
      </c>
      <c r="J245">
        <f>IF($E245="","",IF(COUNTIF(Team!$A$2:$A$1000,$E245)=0,1,""))</f>
      </c>
      <c r="K245">
        <f t="shared" si="50"/>
      </c>
      <c r="L245" s="30">
        <f t="shared" si="48"/>
        <v>0</v>
      </c>
    </row>
    <row r="246" spans="1:12" ht="16.5">
      <c r="A246" s="52">
        <v>0.5291666666666667</v>
      </c>
      <c r="B246" s="15" t="s">
        <v>374</v>
      </c>
      <c r="C246" s="1" t="str">
        <f t="shared" si="44"/>
        <v>72206</v>
      </c>
      <c r="D246" t="str">
        <f t="shared" si="42"/>
        <v>7</v>
      </c>
      <c r="E246" t="str">
        <f t="shared" si="43"/>
        <v>2206</v>
      </c>
      <c r="F246" s="2">
        <f t="shared" si="49"/>
        <v>0.5166666666666667</v>
      </c>
      <c r="G246" s="30">
        <f t="shared" si="45"/>
        <v>0</v>
      </c>
      <c r="H246">
        <f t="shared" si="46"/>
      </c>
      <c r="I246">
        <f t="shared" si="47"/>
      </c>
      <c r="J246">
        <f>IF($E246="","",IF(COUNTIF(Team!$A$2:$A$1000,$E246)=0,1,""))</f>
      </c>
      <c r="K246">
        <f t="shared" si="50"/>
      </c>
      <c r="L246" s="30">
        <f t="shared" si="48"/>
        <v>0</v>
      </c>
    </row>
    <row r="247" spans="1:12" ht="16.5">
      <c r="A247" s="52">
        <v>0.5291666666666667</v>
      </c>
      <c r="B247" s="15" t="s">
        <v>375</v>
      </c>
      <c r="C247" s="1" t="str">
        <f t="shared" si="44"/>
        <v>72304</v>
      </c>
      <c r="D247" t="str">
        <f t="shared" si="42"/>
        <v>7</v>
      </c>
      <c r="E247" t="str">
        <f t="shared" si="43"/>
        <v>2304</v>
      </c>
      <c r="F247" s="2">
        <f t="shared" si="49"/>
        <v>0.5236111111111111</v>
      </c>
      <c r="G247" s="30">
        <f t="shared" si="45"/>
        <v>0</v>
      </c>
      <c r="H247">
        <f t="shared" si="46"/>
      </c>
      <c r="I247">
        <f t="shared" si="47"/>
      </c>
      <c r="J247">
        <f>IF($E247="","",IF(COUNTIF(Team!$A$2:$A$1000,$E247)=0,1,""))</f>
      </c>
      <c r="K247">
        <f t="shared" si="50"/>
      </c>
      <c r="L247" s="30">
        <f t="shared" si="48"/>
        <v>0</v>
      </c>
    </row>
    <row r="248" spans="1:12" ht="16.5">
      <c r="A248" s="52">
        <v>0.5326388888888889</v>
      </c>
      <c r="B248" s="15" t="s">
        <v>377</v>
      </c>
      <c r="C248" s="1" t="str">
        <f t="shared" si="44"/>
        <v>61201</v>
      </c>
      <c r="D248" t="str">
        <f t="shared" si="42"/>
        <v>6</v>
      </c>
      <c r="E248" t="str">
        <f t="shared" si="43"/>
        <v>1201</v>
      </c>
      <c r="F248" s="2">
        <f t="shared" si="49"/>
        <v>0.5208333333333334</v>
      </c>
      <c r="G248" s="30">
        <f t="shared" si="45"/>
        <v>0</v>
      </c>
      <c r="H248">
        <f t="shared" si="46"/>
      </c>
      <c r="I248">
        <f t="shared" si="47"/>
      </c>
      <c r="J248">
        <f>IF($E248="","",IF(COUNTIF(Team!$A$2:$A$1000,$E248)=0,1,""))</f>
      </c>
      <c r="K248">
        <f t="shared" si="50"/>
      </c>
      <c r="L248" s="30">
        <f t="shared" si="48"/>
        <v>0</v>
      </c>
    </row>
    <row r="249" spans="1:12" ht="16.5">
      <c r="A249" s="52">
        <v>0.5326388888888889</v>
      </c>
      <c r="B249" s="15" t="s">
        <v>378</v>
      </c>
      <c r="C249" s="1" t="str">
        <f t="shared" si="44"/>
        <v>61202</v>
      </c>
      <c r="D249" t="str">
        <f t="shared" si="42"/>
        <v>6</v>
      </c>
      <c r="E249" t="str">
        <f t="shared" si="43"/>
        <v>1202</v>
      </c>
      <c r="F249" s="2">
        <f t="shared" si="49"/>
        <v>0.5201388888888888</v>
      </c>
      <c r="G249" s="30">
        <f t="shared" si="45"/>
        <v>0</v>
      </c>
      <c r="H249">
        <f t="shared" si="46"/>
      </c>
      <c r="I249">
        <f t="shared" si="47"/>
      </c>
      <c r="J249">
        <f>IF($E249="","",IF(COUNTIF(Team!$A$2:$A$1000,$E249)=0,1,""))</f>
      </c>
      <c r="K249">
        <f t="shared" si="50"/>
      </c>
      <c r="L249" s="30">
        <f t="shared" si="48"/>
        <v>0</v>
      </c>
    </row>
    <row r="250" spans="1:12" ht="16.5">
      <c r="A250" s="52">
        <v>0.5326388888888889</v>
      </c>
      <c r="B250" s="15" t="s">
        <v>379</v>
      </c>
      <c r="C250" s="1" t="str">
        <f t="shared" si="44"/>
        <v>61205</v>
      </c>
      <c r="D250" t="str">
        <f t="shared" si="42"/>
        <v>6</v>
      </c>
      <c r="E250" t="str">
        <f t="shared" si="43"/>
        <v>1205</v>
      </c>
      <c r="F250" s="2">
        <f t="shared" si="49"/>
        <v>0.5020833333333333</v>
      </c>
      <c r="G250" s="30">
        <f t="shared" si="45"/>
        <v>0</v>
      </c>
      <c r="H250">
        <f t="shared" si="46"/>
      </c>
      <c r="I250">
        <f t="shared" si="47"/>
      </c>
      <c r="J250">
        <f>IF($E250="","",IF(COUNTIF(Team!$A$2:$A$1000,$E250)=0,1,""))</f>
      </c>
      <c r="K250">
        <f t="shared" si="50"/>
      </c>
      <c r="L250" s="30">
        <f t="shared" si="48"/>
        <v>0</v>
      </c>
    </row>
    <row r="251" spans="1:12" ht="16.5">
      <c r="A251" s="52">
        <v>0.5326388888888889</v>
      </c>
      <c r="B251" s="15" t="s">
        <v>380</v>
      </c>
      <c r="C251" s="1" t="str">
        <f t="shared" si="44"/>
        <v>61214</v>
      </c>
      <c r="D251" t="str">
        <f t="shared" si="42"/>
        <v>6</v>
      </c>
      <c r="E251" t="str">
        <f t="shared" si="43"/>
        <v>1214</v>
      </c>
      <c r="F251" s="2">
        <f t="shared" si="49"/>
        <v>0.4993055555555555</v>
      </c>
      <c r="G251" s="30">
        <f t="shared" si="45"/>
        <v>0</v>
      </c>
      <c r="H251">
        <f t="shared" si="46"/>
      </c>
      <c r="I251">
        <f t="shared" si="47"/>
      </c>
      <c r="J251">
        <f>IF($E251="","",IF(COUNTIF(Team!$A$2:$A$1000,$E251)=0,1,""))</f>
      </c>
      <c r="K251">
        <f t="shared" si="50"/>
      </c>
      <c r="L251" s="30">
        <f t="shared" si="48"/>
        <v>0</v>
      </c>
    </row>
    <row r="252" spans="1:12" ht="16.5">
      <c r="A252" s="52">
        <v>0.5326388888888889</v>
      </c>
      <c r="B252" s="15" t="s">
        <v>381</v>
      </c>
      <c r="C252" s="1" t="str">
        <f t="shared" si="44"/>
        <v>61217</v>
      </c>
      <c r="D252" t="str">
        <f t="shared" si="42"/>
        <v>6</v>
      </c>
      <c r="E252" t="str">
        <f t="shared" si="43"/>
        <v>1217</v>
      </c>
      <c r="F252" s="2">
        <f t="shared" si="49"/>
        <v>0.49374999999999997</v>
      </c>
      <c r="G252" s="30">
        <f t="shared" si="45"/>
        <v>0</v>
      </c>
      <c r="H252">
        <f t="shared" si="46"/>
      </c>
      <c r="I252">
        <f t="shared" si="47"/>
      </c>
      <c r="J252">
        <f>IF($E252="","",IF(COUNTIF(Team!$A$2:$A$1000,$E252)=0,1,""))</f>
      </c>
      <c r="K252">
        <f t="shared" si="50"/>
      </c>
      <c r="L252" s="30">
        <f t="shared" si="48"/>
        <v>0</v>
      </c>
    </row>
    <row r="253" spans="1:12" ht="16.5">
      <c r="A253" s="52">
        <v>0.5326388888888889</v>
      </c>
      <c r="B253" s="15" t="s">
        <v>382</v>
      </c>
      <c r="C253" s="1" t="str">
        <f t="shared" si="44"/>
        <v>61218</v>
      </c>
      <c r="D253" t="str">
        <f t="shared" si="42"/>
        <v>6</v>
      </c>
      <c r="E253" t="str">
        <f t="shared" si="43"/>
        <v>1218</v>
      </c>
      <c r="F253" s="2">
        <f t="shared" si="49"/>
        <v>0.5194444444444445</v>
      </c>
      <c r="G253" s="30">
        <f t="shared" si="45"/>
        <v>0</v>
      </c>
      <c r="H253">
        <f t="shared" si="46"/>
      </c>
      <c r="I253">
        <f t="shared" si="47"/>
      </c>
      <c r="J253">
        <f>IF($E253="","",IF(COUNTIF(Team!$A$2:$A$1000,$E253)=0,1,""))</f>
      </c>
      <c r="K253">
        <f t="shared" si="50"/>
      </c>
      <c r="L253" s="30">
        <f t="shared" si="48"/>
        <v>0</v>
      </c>
    </row>
    <row r="254" spans="1:12" ht="16.5">
      <c r="A254" s="52">
        <v>0.5326388888888889</v>
      </c>
      <c r="B254" s="15" t="s">
        <v>383</v>
      </c>
      <c r="C254" s="1" t="str">
        <f t="shared" si="44"/>
        <v>61310</v>
      </c>
      <c r="D254" t="str">
        <f t="shared" si="42"/>
        <v>6</v>
      </c>
      <c r="E254" t="str">
        <f t="shared" si="43"/>
        <v>1310</v>
      </c>
      <c r="F254" s="2">
        <f t="shared" si="49"/>
        <v>0.5069444444444444</v>
      </c>
      <c r="G254" s="30">
        <f t="shared" si="45"/>
        <v>0</v>
      </c>
      <c r="H254">
        <f t="shared" si="46"/>
      </c>
      <c r="I254">
        <f t="shared" si="47"/>
      </c>
      <c r="J254">
        <f>IF($E254="","",IF(COUNTIF(Team!$A$2:$A$1000,$E254)=0,1,""))</f>
      </c>
      <c r="K254">
        <f t="shared" si="50"/>
      </c>
      <c r="L254" s="30">
        <f t="shared" si="48"/>
        <v>0</v>
      </c>
    </row>
    <row r="255" spans="1:12" ht="16.5">
      <c r="A255" s="52">
        <v>0.5326388888888889</v>
      </c>
      <c r="B255" s="15" t="s">
        <v>384</v>
      </c>
      <c r="C255" s="1" t="str">
        <f t="shared" si="44"/>
        <v>62104</v>
      </c>
      <c r="D255" t="str">
        <f t="shared" si="42"/>
        <v>6</v>
      </c>
      <c r="E255" t="str">
        <f t="shared" si="43"/>
        <v>2104</v>
      </c>
      <c r="F255" s="2">
        <f t="shared" si="49"/>
        <v>0.4993055555555555</v>
      </c>
      <c r="G255" s="30">
        <f t="shared" si="45"/>
        <v>0</v>
      </c>
      <c r="H255">
        <f t="shared" si="46"/>
      </c>
      <c r="I255">
        <f t="shared" si="47"/>
      </c>
      <c r="J255">
        <f>IF($E255="","",IF(COUNTIF(Team!$A$2:$A$1000,$E255)=0,1,""))</f>
      </c>
      <c r="K255">
        <f t="shared" si="50"/>
      </c>
      <c r="L255" s="30">
        <f t="shared" si="48"/>
        <v>0</v>
      </c>
    </row>
    <row r="256" spans="1:12" ht="16.5">
      <c r="A256" s="52">
        <v>0.5326388888888889</v>
      </c>
      <c r="B256" s="15" t="s">
        <v>385</v>
      </c>
      <c r="C256" s="1" t="str">
        <f t="shared" si="44"/>
        <v>62301</v>
      </c>
      <c r="D256" t="str">
        <f t="shared" si="42"/>
        <v>6</v>
      </c>
      <c r="E256" t="str">
        <f t="shared" si="43"/>
        <v>2301</v>
      </c>
      <c r="F256" s="2">
        <f t="shared" si="49"/>
        <v>0.5152777777777778</v>
      </c>
      <c r="G256" s="30">
        <f t="shared" si="45"/>
        <v>0</v>
      </c>
      <c r="H256">
        <f t="shared" si="46"/>
      </c>
      <c r="I256">
        <f t="shared" si="47"/>
      </c>
      <c r="J256">
        <f>IF($E256="","",IF(COUNTIF(Team!$A$2:$A$1000,$E256)=0,1,""))</f>
      </c>
      <c r="K256">
        <f t="shared" si="50"/>
      </c>
      <c r="L256" s="30">
        <f t="shared" si="48"/>
        <v>0</v>
      </c>
    </row>
    <row r="257" spans="1:12" ht="16.5">
      <c r="A257" s="52">
        <v>0.5326388888888889</v>
      </c>
      <c r="B257" s="15" t="s">
        <v>387</v>
      </c>
      <c r="C257" s="1" t="str">
        <f t="shared" si="44"/>
        <v>72303</v>
      </c>
      <c r="D257" t="str">
        <f t="shared" si="42"/>
        <v>7</v>
      </c>
      <c r="E257" t="str">
        <f t="shared" si="43"/>
        <v>2303</v>
      </c>
      <c r="F257" s="2">
        <f t="shared" si="49"/>
        <v>0.5270833333333333</v>
      </c>
      <c r="G257" s="30">
        <f t="shared" si="45"/>
        <v>0</v>
      </c>
      <c r="H257">
        <f t="shared" si="46"/>
      </c>
      <c r="I257">
        <f t="shared" si="47"/>
      </c>
      <c r="J257">
        <f>IF($E257="","",IF(COUNTIF(Team!$A$2:$A$1000,$E257)=0,1,""))</f>
      </c>
      <c r="K257">
        <f t="shared" si="50"/>
      </c>
      <c r="L257" s="30">
        <f t="shared" si="48"/>
        <v>0</v>
      </c>
    </row>
    <row r="258" spans="1:12" ht="16.5">
      <c r="A258" s="52">
        <v>0.5326388888888889</v>
      </c>
      <c r="B258" s="15" t="s">
        <v>388</v>
      </c>
      <c r="C258" s="1" t="str">
        <f t="shared" si="44"/>
        <v>71106</v>
      </c>
      <c r="D258" t="str">
        <f t="shared" si="42"/>
        <v>7</v>
      </c>
      <c r="E258" t="str">
        <f t="shared" si="43"/>
        <v>1106</v>
      </c>
      <c r="F258" s="2">
        <f t="shared" si="49"/>
        <v>0.5277777777777778</v>
      </c>
      <c r="G258" s="30">
        <f t="shared" si="45"/>
        <v>0</v>
      </c>
      <c r="H258">
        <f t="shared" si="46"/>
      </c>
      <c r="I258">
        <f t="shared" si="47"/>
      </c>
      <c r="J258">
        <f>IF($E258="","",IF(COUNTIF(Team!$A$2:$A$1000,$E258)=0,1,""))</f>
      </c>
      <c r="K258">
        <f t="shared" si="50"/>
      </c>
      <c r="L258" s="30">
        <f t="shared" si="48"/>
        <v>0</v>
      </c>
    </row>
    <row r="259" spans="1:12" ht="16.5">
      <c r="A259" s="52">
        <v>0.5326388888888889</v>
      </c>
      <c r="B259" s="15" t="s">
        <v>389</v>
      </c>
      <c r="C259" s="1" t="str">
        <f t="shared" si="44"/>
        <v>71101</v>
      </c>
      <c r="D259" t="str">
        <f aca="true" t="shared" si="51" ref="D259:D322">LEFT($B259)</f>
        <v>7</v>
      </c>
      <c r="E259" t="str">
        <f aca="true" t="shared" si="52" ref="E259:E322">MID($B259,2,4)</f>
        <v>1101</v>
      </c>
      <c r="F259" s="2">
        <f t="shared" si="49"/>
        <v>0.5284722222222222</v>
      </c>
      <c r="G259" s="30">
        <f t="shared" si="45"/>
        <v>0</v>
      </c>
      <c r="H259">
        <f t="shared" si="46"/>
      </c>
      <c r="I259">
        <f t="shared" si="47"/>
      </c>
      <c r="J259">
        <f>IF($E259="","",IF(COUNTIF(Team!$A$2:$A$1000,$E259)=0,1,""))</f>
      </c>
      <c r="K259">
        <f t="shared" si="50"/>
      </c>
      <c r="L259" s="30">
        <f t="shared" si="48"/>
        <v>0</v>
      </c>
    </row>
    <row r="260" spans="1:12" ht="16.5">
      <c r="A260" s="52">
        <v>0.5326388888888889</v>
      </c>
      <c r="B260" s="15" t="s">
        <v>391</v>
      </c>
      <c r="C260" s="1" t="str">
        <f aca="true" t="shared" si="53" ref="C260:C323">IF($B260&lt;&gt;"",LEFT($B260,5),"")</f>
        <v>71314</v>
      </c>
      <c r="D260" t="str">
        <f t="shared" si="51"/>
        <v>7</v>
      </c>
      <c r="E260" t="str">
        <f t="shared" si="52"/>
        <v>1314</v>
      </c>
      <c r="F260" s="2">
        <f t="shared" si="49"/>
        <v>0.5326388888888889</v>
      </c>
      <c r="G260" s="30">
        <f aca="true" t="shared" si="54" ref="G260:G323">IF($C260&lt;&gt;"",COUNTIF($C$3:$C$1001,$C260)-1,"")</f>
        <v>0</v>
      </c>
      <c r="H260">
        <f aca="true" t="shared" si="55" ref="H260:H323">IF(OR(VALUE(RIGHT($B260,2))&gt;60,VALUE(MID($B260,6,2))&gt;24),1,"")</f>
      </c>
      <c r="I260">
        <f aca="true" t="shared" si="56" ref="I260:I323">IF($B260&lt;&gt;"",IF(OR(VALUE(MID($B260,6,2))&lt;6,VALUE(MID($B260,6,4))&gt;1930),1,""),"")</f>
      </c>
      <c r="J260">
        <f>IF($E260="","",IF(COUNTIF(Team!$A$2:$A$1000,$E260)=0,1,""))</f>
      </c>
      <c r="K260">
        <f t="shared" si="50"/>
      </c>
      <c r="L260" s="30">
        <f aca="true" t="shared" si="57" ref="L260:L323">SUM(G260:K260)</f>
        <v>0</v>
      </c>
    </row>
    <row r="261" spans="1:12" ht="16.5">
      <c r="A261" s="52">
        <v>0.5326388888888889</v>
      </c>
      <c r="B261" s="15" t="s">
        <v>392</v>
      </c>
      <c r="C261" s="1" t="str">
        <f t="shared" si="53"/>
        <v>71316</v>
      </c>
      <c r="D261" t="str">
        <f t="shared" si="51"/>
        <v>7</v>
      </c>
      <c r="E261" t="str">
        <f t="shared" si="52"/>
        <v>1316</v>
      </c>
      <c r="F261" s="2">
        <f t="shared" si="49"/>
        <v>0.5326388888888889</v>
      </c>
      <c r="G261" s="30">
        <f t="shared" si="54"/>
        <v>0</v>
      </c>
      <c r="H261">
        <f t="shared" si="55"/>
      </c>
      <c r="I261">
        <f t="shared" si="56"/>
      </c>
      <c r="J261">
        <f>IF($E261="","",IF(COUNTIF(Team!$A$2:$A$1000,$E261)=0,1,""))</f>
      </c>
      <c r="K261">
        <f t="shared" si="50"/>
      </c>
      <c r="L261" s="30">
        <f t="shared" si="57"/>
        <v>0</v>
      </c>
    </row>
    <row r="262" spans="1:12" ht="16.5">
      <c r="A262" s="52">
        <v>0.5326388888888889</v>
      </c>
      <c r="B262" s="15" t="s">
        <v>393</v>
      </c>
      <c r="C262" s="1" t="str">
        <f t="shared" si="53"/>
        <v>72103</v>
      </c>
      <c r="D262" t="str">
        <f t="shared" si="51"/>
        <v>7</v>
      </c>
      <c r="E262" t="str">
        <f t="shared" si="52"/>
        <v>2103</v>
      </c>
      <c r="F262" s="2">
        <f t="shared" si="49"/>
        <v>0.5319444444444444</v>
      </c>
      <c r="G262" s="30">
        <f t="shared" si="54"/>
        <v>0</v>
      </c>
      <c r="H262">
        <f t="shared" si="55"/>
      </c>
      <c r="I262">
        <f t="shared" si="56"/>
      </c>
      <c r="J262">
        <f>IF($E262="","",IF(COUNTIF(Team!$A$2:$A$1000,$E262)=0,1,""))</f>
      </c>
      <c r="K262">
        <f t="shared" si="50"/>
      </c>
      <c r="L262" s="30">
        <f t="shared" si="57"/>
        <v>0</v>
      </c>
    </row>
    <row r="263" spans="1:12" ht="16.5">
      <c r="A263" s="52">
        <v>0.5409722222222222</v>
      </c>
      <c r="B263" s="15" t="s">
        <v>394</v>
      </c>
      <c r="C263" s="1" t="str">
        <f t="shared" si="53"/>
        <v>71326</v>
      </c>
      <c r="D263" t="str">
        <f t="shared" si="51"/>
        <v>7</v>
      </c>
      <c r="E263" t="str">
        <f t="shared" si="52"/>
        <v>1326</v>
      </c>
      <c r="F263" s="2">
        <f t="shared" si="49"/>
        <v>0.5340277777777778</v>
      </c>
      <c r="G263" s="30">
        <f t="shared" si="54"/>
        <v>0</v>
      </c>
      <c r="H263">
        <f t="shared" si="55"/>
      </c>
      <c r="I263">
        <f t="shared" si="56"/>
      </c>
      <c r="J263">
        <f>IF($E263="","",IF(COUNTIF(Team!$A$2:$A$1000,$E263)=0,1,""))</f>
      </c>
      <c r="K263">
        <f t="shared" si="50"/>
      </c>
      <c r="L263" s="30">
        <f t="shared" si="57"/>
        <v>0</v>
      </c>
    </row>
    <row r="264" spans="1:12" ht="16.5">
      <c r="A264" s="52">
        <v>0.5409722222222222</v>
      </c>
      <c r="B264" s="15" t="s">
        <v>395</v>
      </c>
      <c r="C264" s="1" t="str">
        <f t="shared" si="53"/>
        <v>81103</v>
      </c>
      <c r="D264" t="str">
        <f t="shared" si="51"/>
        <v>8</v>
      </c>
      <c r="E264" t="str">
        <f t="shared" si="52"/>
        <v>1103</v>
      </c>
      <c r="F264" s="2">
        <f t="shared" si="49"/>
        <v>0.53125</v>
      </c>
      <c r="G264" s="30">
        <f t="shared" si="54"/>
        <v>0</v>
      </c>
      <c r="H264">
        <f t="shared" si="55"/>
      </c>
      <c r="I264">
        <f t="shared" si="56"/>
      </c>
      <c r="J264">
        <f>IF($E264="","",IF(COUNTIF(Team!$A$2:$A$1000,$E264)=0,1,""))</f>
      </c>
      <c r="K264">
        <f t="shared" si="50"/>
      </c>
      <c r="L264" s="30">
        <f t="shared" si="57"/>
        <v>0</v>
      </c>
    </row>
    <row r="265" spans="1:12" ht="16.5">
      <c r="A265" s="52">
        <v>0.5409722222222222</v>
      </c>
      <c r="B265" s="15" t="s">
        <v>396</v>
      </c>
      <c r="C265" s="1" t="str">
        <f t="shared" si="53"/>
        <v>81105</v>
      </c>
      <c r="D265" t="str">
        <f t="shared" si="51"/>
        <v>8</v>
      </c>
      <c r="E265" t="str">
        <f t="shared" si="52"/>
        <v>1105</v>
      </c>
      <c r="F265" s="2">
        <f t="shared" si="49"/>
        <v>0.5277777777777778</v>
      </c>
      <c r="G265" s="30">
        <f t="shared" si="54"/>
        <v>0</v>
      </c>
      <c r="H265">
        <f t="shared" si="55"/>
      </c>
      <c r="I265">
        <f t="shared" si="56"/>
      </c>
      <c r="J265">
        <f>IF($E265="","",IF(COUNTIF(Team!$A$2:$A$1000,$E265)=0,1,""))</f>
      </c>
      <c r="K265">
        <f t="shared" si="50"/>
      </c>
      <c r="L265" s="30">
        <f t="shared" si="57"/>
        <v>0</v>
      </c>
    </row>
    <row r="266" spans="1:12" ht="16.5">
      <c r="A266" s="52">
        <v>0.5409722222222222</v>
      </c>
      <c r="B266" s="15" t="s">
        <v>397</v>
      </c>
      <c r="C266" s="1" t="str">
        <f t="shared" si="53"/>
        <v>81207</v>
      </c>
      <c r="D266" t="str">
        <f t="shared" si="51"/>
        <v>8</v>
      </c>
      <c r="E266" t="str">
        <f t="shared" si="52"/>
        <v>1207</v>
      </c>
      <c r="F266" s="2">
        <f t="shared" si="49"/>
        <v>0.5326388888888889</v>
      </c>
      <c r="G266" s="30">
        <f t="shared" si="54"/>
        <v>0</v>
      </c>
      <c r="H266">
        <f t="shared" si="55"/>
      </c>
      <c r="I266">
        <f t="shared" si="56"/>
      </c>
      <c r="J266">
        <f>IF($E266="","",IF(COUNTIF(Team!$A$2:$A$1000,$E266)=0,1,""))</f>
      </c>
      <c r="K266">
        <f t="shared" si="50"/>
      </c>
      <c r="L266" s="30">
        <f t="shared" si="57"/>
        <v>0</v>
      </c>
    </row>
    <row r="267" spans="1:12" ht="16.5">
      <c r="A267" s="52">
        <v>0.5409722222222222</v>
      </c>
      <c r="B267" s="15" t="s">
        <v>398</v>
      </c>
      <c r="C267" s="1" t="str">
        <f t="shared" si="53"/>
        <v>81405</v>
      </c>
      <c r="D267" t="str">
        <f t="shared" si="51"/>
        <v>8</v>
      </c>
      <c r="E267" t="str">
        <f t="shared" si="52"/>
        <v>1405</v>
      </c>
      <c r="F267" s="2">
        <f t="shared" si="49"/>
        <v>0.5347222222222222</v>
      </c>
      <c r="G267" s="30">
        <f t="shared" si="54"/>
        <v>0</v>
      </c>
      <c r="H267">
        <f t="shared" si="55"/>
      </c>
      <c r="I267">
        <f t="shared" si="56"/>
      </c>
      <c r="J267">
        <f>IF($E267="","",IF(COUNTIF(Team!$A$2:$A$1000,$E267)=0,1,""))</f>
      </c>
      <c r="K267">
        <f t="shared" si="50"/>
      </c>
      <c r="L267" s="30">
        <f t="shared" si="57"/>
        <v>0</v>
      </c>
    </row>
    <row r="268" spans="1:12" ht="16.5">
      <c r="A268" s="52">
        <v>0.5409722222222222</v>
      </c>
      <c r="B268" s="15" t="s">
        <v>399</v>
      </c>
      <c r="C268" s="1" t="str">
        <f t="shared" si="53"/>
        <v>82202</v>
      </c>
      <c r="D268" t="str">
        <f t="shared" si="51"/>
        <v>8</v>
      </c>
      <c r="E268" t="str">
        <f t="shared" si="52"/>
        <v>2202</v>
      </c>
      <c r="F268" s="2">
        <f t="shared" si="49"/>
        <v>0.5277777777777778</v>
      </c>
      <c r="G268" s="30">
        <f t="shared" si="54"/>
        <v>0</v>
      </c>
      <c r="H268">
        <f t="shared" si="55"/>
      </c>
      <c r="I268">
        <f t="shared" si="56"/>
      </c>
      <c r="J268">
        <f>IF($E268="","",IF(COUNTIF(Team!$A$2:$A$1000,$E268)=0,1,""))</f>
      </c>
      <c r="K268">
        <f t="shared" si="50"/>
      </c>
      <c r="L268" s="30">
        <f t="shared" si="57"/>
        <v>0</v>
      </c>
    </row>
    <row r="269" spans="1:12" ht="16.5">
      <c r="A269" s="52">
        <v>0.5409722222222222</v>
      </c>
      <c r="B269" s="15" t="s">
        <v>400</v>
      </c>
      <c r="C269" s="1" t="str">
        <f t="shared" si="53"/>
        <v>02302</v>
      </c>
      <c r="D269" t="str">
        <f t="shared" si="51"/>
        <v>0</v>
      </c>
      <c r="E269" t="str">
        <f t="shared" si="52"/>
        <v>2302</v>
      </c>
      <c r="F269" s="2">
        <f t="shared" si="49"/>
        <v>0.5361111111111111</v>
      </c>
      <c r="G269" s="30">
        <f t="shared" si="54"/>
        <v>0</v>
      </c>
      <c r="H269">
        <f t="shared" si="55"/>
      </c>
      <c r="I269">
        <f t="shared" si="56"/>
      </c>
      <c r="J269">
        <f>IF($E269="","",IF(COUNTIF(Team!$A$2:$A$1000,$E269)=0,1,""))</f>
      </c>
      <c r="K269">
        <f t="shared" si="50"/>
      </c>
      <c r="L269" s="30">
        <f t="shared" si="57"/>
        <v>0</v>
      </c>
    </row>
    <row r="270" spans="1:12" ht="16.5">
      <c r="A270" s="52">
        <v>0.5416666666666666</v>
      </c>
      <c r="B270" s="15" t="s">
        <v>402</v>
      </c>
      <c r="C270" s="1" t="str">
        <f t="shared" si="53"/>
        <v>92306</v>
      </c>
      <c r="D270" t="str">
        <f t="shared" si="51"/>
        <v>9</v>
      </c>
      <c r="E270" t="str">
        <f t="shared" si="52"/>
        <v>2306</v>
      </c>
      <c r="F270" s="2">
        <f t="shared" si="49"/>
        <v>0.5416666666666666</v>
      </c>
      <c r="G270" s="30">
        <f t="shared" si="54"/>
        <v>0</v>
      </c>
      <c r="H270">
        <f t="shared" si="55"/>
      </c>
      <c r="I270">
        <f t="shared" si="56"/>
      </c>
      <c r="J270">
        <f>IF($E270="","",IF(COUNTIF(Team!$A$2:$A$1000,$E270)=0,1,""))</f>
      </c>
      <c r="K270">
        <f t="shared" si="50"/>
      </c>
      <c r="L270" s="30">
        <f t="shared" si="57"/>
        <v>0</v>
      </c>
    </row>
    <row r="271" spans="1:12" ht="16.5">
      <c r="A271" s="52">
        <v>0.54375</v>
      </c>
      <c r="B271" s="15" t="s">
        <v>403</v>
      </c>
      <c r="C271" s="1" t="str">
        <f t="shared" si="53"/>
        <v>91403</v>
      </c>
      <c r="D271" t="str">
        <f t="shared" si="51"/>
        <v>9</v>
      </c>
      <c r="E271" t="str">
        <f t="shared" si="52"/>
        <v>1403</v>
      </c>
      <c r="F271" s="2">
        <f t="shared" si="49"/>
        <v>0.5437500000000001</v>
      </c>
      <c r="G271" s="30">
        <f t="shared" si="54"/>
        <v>0</v>
      </c>
      <c r="H271">
        <f t="shared" si="55"/>
      </c>
      <c r="I271">
        <f t="shared" si="56"/>
      </c>
      <c r="J271">
        <f>IF($E271="","",IF(COUNTIF(Team!$A$2:$A$1000,$E271)=0,1,""))</f>
      </c>
      <c r="K271">
        <f t="shared" si="50"/>
      </c>
      <c r="L271" s="30">
        <f t="shared" si="57"/>
        <v>0</v>
      </c>
    </row>
    <row r="272" spans="1:12" ht="16.5">
      <c r="A272" s="52">
        <v>0.5541666666666667</v>
      </c>
      <c r="B272" s="15" t="s">
        <v>405</v>
      </c>
      <c r="C272" s="1" t="str">
        <f t="shared" si="53"/>
        <v>71214</v>
      </c>
      <c r="D272" t="str">
        <f t="shared" si="51"/>
        <v>7</v>
      </c>
      <c r="E272" t="str">
        <f t="shared" si="52"/>
        <v>1214</v>
      </c>
      <c r="F272" s="2">
        <f t="shared" si="49"/>
        <v>0.5493055555555556</v>
      </c>
      <c r="G272" s="30">
        <f t="shared" si="54"/>
        <v>0</v>
      </c>
      <c r="H272">
        <f t="shared" si="55"/>
      </c>
      <c r="I272">
        <f t="shared" si="56"/>
      </c>
      <c r="J272">
        <f>IF($E272="","",IF(COUNTIF(Team!$A$2:$A$1000,$E272)=0,1,""))</f>
      </c>
      <c r="K272">
        <f t="shared" si="50"/>
      </c>
      <c r="L272" s="30">
        <f t="shared" si="57"/>
        <v>0</v>
      </c>
    </row>
    <row r="273" spans="1:12" ht="16.5">
      <c r="A273" s="52">
        <v>0.5541666666666667</v>
      </c>
      <c r="B273" s="15" t="s">
        <v>406</v>
      </c>
      <c r="C273" s="1" t="str">
        <f t="shared" si="53"/>
        <v>71217</v>
      </c>
      <c r="D273" t="str">
        <f t="shared" si="51"/>
        <v>7</v>
      </c>
      <c r="E273" t="str">
        <f t="shared" si="52"/>
        <v>1217</v>
      </c>
      <c r="F273" s="2">
        <f t="shared" si="49"/>
        <v>0.5388888888888889</v>
      </c>
      <c r="G273" s="30">
        <f t="shared" si="54"/>
        <v>0</v>
      </c>
      <c r="H273">
        <f t="shared" si="55"/>
      </c>
      <c r="I273">
        <f t="shared" si="56"/>
      </c>
      <c r="J273">
        <f>IF($E273="","",IF(COUNTIF(Team!$A$2:$A$1000,$E273)=0,1,""))</f>
      </c>
      <c r="K273">
        <f t="shared" si="50"/>
      </c>
      <c r="L273" s="30">
        <f t="shared" si="57"/>
        <v>0</v>
      </c>
    </row>
    <row r="274" spans="1:12" ht="16.5">
      <c r="A274" s="52">
        <v>0.5541666666666667</v>
      </c>
      <c r="B274" s="15" t="s">
        <v>407</v>
      </c>
      <c r="C274" s="1" t="str">
        <f t="shared" si="53"/>
        <v>71304</v>
      </c>
      <c r="D274" t="str">
        <f t="shared" si="51"/>
        <v>7</v>
      </c>
      <c r="E274" t="str">
        <f t="shared" si="52"/>
        <v>1304</v>
      </c>
      <c r="F274" s="2">
        <f t="shared" si="49"/>
        <v>0.5076388888888889</v>
      </c>
      <c r="G274" s="30">
        <f t="shared" si="54"/>
        <v>0</v>
      </c>
      <c r="H274">
        <f t="shared" si="55"/>
      </c>
      <c r="I274">
        <f t="shared" si="56"/>
      </c>
      <c r="J274">
        <f>IF($E274="","",IF(COUNTIF(Team!$A$2:$A$1000,$E274)=0,1,""))</f>
      </c>
      <c r="K274">
        <f t="shared" si="50"/>
      </c>
      <c r="L274" s="30">
        <f t="shared" si="57"/>
        <v>0</v>
      </c>
    </row>
    <row r="275" spans="1:12" ht="16.5">
      <c r="A275" s="52">
        <v>0.5541666666666667</v>
      </c>
      <c r="B275" s="15" t="s">
        <v>408</v>
      </c>
      <c r="C275" s="1" t="str">
        <f t="shared" si="53"/>
        <v>71308</v>
      </c>
      <c r="D275" t="str">
        <f t="shared" si="51"/>
        <v>7</v>
      </c>
      <c r="E275" t="str">
        <f t="shared" si="52"/>
        <v>1308</v>
      </c>
      <c r="F275" s="2">
        <f t="shared" si="49"/>
        <v>0.5472222222222222</v>
      </c>
      <c r="G275" s="30">
        <f t="shared" si="54"/>
        <v>0</v>
      </c>
      <c r="H275">
        <f t="shared" si="55"/>
      </c>
      <c r="I275">
        <f t="shared" si="56"/>
      </c>
      <c r="J275">
        <f>IF($E275="","",IF(COUNTIF(Team!$A$2:$A$1000,$E275)=0,1,""))</f>
      </c>
      <c r="K275">
        <f t="shared" si="50"/>
      </c>
      <c r="L275" s="30">
        <f t="shared" si="57"/>
        <v>0</v>
      </c>
    </row>
    <row r="276" spans="1:12" ht="16.5">
      <c r="A276" s="52">
        <v>0.5541666666666667</v>
      </c>
      <c r="B276" s="15" t="s">
        <v>409</v>
      </c>
      <c r="C276" s="1" t="str">
        <f t="shared" si="53"/>
        <v>71309</v>
      </c>
      <c r="D276" t="str">
        <f t="shared" si="51"/>
        <v>7</v>
      </c>
      <c r="E276" t="str">
        <f t="shared" si="52"/>
        <v>1309</v>
      </c>
      <c r="F276" s="2">
        <f t="shared" si="49"/>
        <v>0.5444444444444444</v>
      </c>
      <c r="G276" s="30">
        <f t="shared" si="54"/>
        <v>0</v>
      </c>
      <c r="H276">
        <f t="shared" si="55"/>
      </c>
      <c r="I276">
        <f t="shared" si="56"/>
      </c>
      <c r="J276">
        <f>IF($E276="","",IF(COUNTIF(Team!$A$2:$A$1000,$E276)=0,1,""))</f>
      </c>
      <c r="K276">
        <f t="shared" si="50"/>
      </c>
      <c r="L276" s="30">
        <f t="shared" si="57"/>
        <v>0</v>
      </c>
    </row>
    <row r="277" spans="1:12" ht="16.5">
      <c r="A277" s="52">
        <v>0.5541666666666667</v>
      </c>
      <c r="B277" s="15" t="s">
        <v>410</v>
      </c>
      <c r="C277" s="1" t="str">
        <f t="shared" si="53"/>
        <v>71311</v>
      </c>
      <c r="D277" t="str">
        <f t="shared" si="51"/>
        <v>7</v>
      </c>
      <c r="E277" t="str">
        <f t="shared" si="52"/>
        <v>1311</v>
      </c>
      <c r="F277" s="2">
        <f t="shared" si="49"/>
        <v>0.5388888888888889</v>
      </c>
      <c r="G277" s="30">
        <f t="shared" si="54"/>
        <v>0</v>
      </c>
      <c r="H277">
        <f t="shared" si="55"/>
      </c>
      <c r="I277">
        <f t="shared" si="56"/>
      </c>
      <c r="J277">
        <f>IF($E277="","",IF(COUNTIF(Team!$A$2:$A$1000,$E277)=0,1,""))</f>
      </c>
      <c r="K277">
        <f t="shared" si="50"/>
      </c>
      <c r="L277" s="30">
        <f t="shared" si="57"/>
        <v>0</v>
      </c>
    </row>
    <row r="278" spans="1:12" ht="16.5">
      <c r="A278" s="52">
        <v>0.5555555555555556</v>
      </c>
      <c r="B278" s="15" t="s">
        <v>412</v>
      </c>
      <c r="C278" s="1" t="str">
        <f t="shared" si="53"/>
        <v>61102</v>
      </c>
      <c r="D278" t="str">
        <f t="shared" si="51"/>
        <v>6</v>
      </c>
      <c r="E278" t="str">
        <f t="shared" si="52"/>
        <v>1102</v>
      </c>
      <c r="F278" s="2">
        <f t="shared" si="49"/>
        <v>0.5479166666666667</v>
      </c>
      <c r="G278" s="30">
        <f t="shared" si="54"/>
        <v>0</v>
      </c>
      <c r="H278">
        <f t="shared" si="55"/>
      </c>
      <c r="I278">
        <f t="shared" si="56"/>
      </c>
      <c r="J278">
        <f>IF($E278="","",IF(COUNTIF(Team!$A$2:$A$1000,$E278)=0,1,""))</f>
      </c>
      <c r="K278">
        <f t="shared" si="50"/>
      </c>
      <c r="L278" s="30">
        <f t="shared" si="57"/>
        <v>0</v>
      </c>
    </row>
    <row r="279" spans="1:12" ht="16.5">
      <c r="A279" s="52">
        <v>0.5555555555555556</v>
      </c>
      <c r="B279" s="15" t="s">
        <v>413</v>
      </c>
      <c r="C279" s="1" t="str">
        <f t="shared" si="53"/>
        <v>61209</v>
      </c>
      <c r="D279" t="str">
        <f t="shared" si="51"/>
        <v>6</v>
      </c>
      <c r="E279" t="str">
        <f t="shared" si="52"/>
        <v>1209</v>
      </c>
      <c r="F279" s="2">
        <f t="shared" si="49"/>
        <v>0.5298611111111111</v>
      </c>
      <c r="G279" s="30">
        <f t="shared" si="54"/>
        <v>0</v>
      </c>
      <c r="H279">
        <f t="shared" si="55"/>
      </c>
      <c r="I279">
        <f t="shared" si="56"/>
      </c>
      <c r="J279">
        <f>IF($E279="","",IF(COUNTIF(Team!$A$2:$A$1000,$E279)=0,1,""))</f>
      </c>
      <c r="K279">
        <f t="shared" si="50"/>
      </c>
      <c r="L279" s="30">
        <f t="shared" si="57"/>
        <v>0</v>
      </c>
    </row>
    <row r="280" spans="1:12" ht="16.5">
      <c r="A280" s="52">
        <v>0.5555555555555556</v>
      </c>
      <c r="B280" s="15" t="s">
        <v>414</v>
      </c>
      <c r="C280" s="1" t="str">
        <f t="shared" si="53"/>
        <v>61211</v>
      </c>
      <c r="D280" t="str">
        <f t="shared" si="51"/>
        <v>6</v>
      </c>
      <c r="E280" t="str">
        <f t="shared" si="52"/>
        <v>1211</v>
      </c>
      <c r="F280" s="2">
        <f t="shared" si="49"/>
        <v>0.5298611111111111</v>
      </c>
      <c r="G280" s="30">
        <f t="shared" si="54"/>
        <v>0</v>
      </c>
      <c r="H280">
        <f t="shared" si="55"/>
      </c>
      <c r="I280">
        <f t="shared" si="56"/>
      </c>
      <c r="J280">
        <f>IF($E280="","",IF(COUNTIF(Team!$A$2:$A$1000,$E280)=0,1,""))</f>
      </c>
      <c r="K280">
        <f t="shared" si="50"/>
      </c>
      <c r="L280" s="30">
        <f t="shared" si="57"/>
        <v>0</v>
      </c>
    </row>
    <row r="281" spans="1:12" ht="16.5">
      <c r="A281" s="52">
        <v>0.5555555555555556</v>
      </c>
      <c r="B281" s="15" t="s">
        <v>415</v>
      </c>
      <c r="C281" s="1" t="str">
        <f t="shared" si="53"/>
        <v>61212</v>
      </c>
      <c r="D281" t="str">
        <f t="shared" si="51"/>
        <v>6</v>
      </c>
      <c r="E281" t="str">
        <f t="shared" si="52"/>
        <v>1212</v>
      </c>
      <c r="F281" s="2">
        <f t="shared" si="49"/>
        <v>0.5361111111111111</v>
      </c>
      <c r="G281" s="30">
        <f t="shared" si="54"/>
        <v>0</v>
      </c>
      <c r="H281">
        <f t="shared" si="55"/>
      </c>
      <c r="I281">
        <f t="shared" si="56"/>
      </c>
      <c r="J281">
        <f>IF($E281="","",IF(COUNTIF(Team!$A$2:$A$1000,$E281)=0,1,""))</f>
      </c>
      <c r="K281">
        <f t="shared" si="50"/>
      </c>
      <c r="L281" s="30">
        <f t="shared" si="57"/>
        <v>0</v>
      </c>
    </row>
    <row r="282" spans="1:12" ht="16.5">
      <c r="A282" s="52">
        <v>0.5555555555555556</v>
      </c>
      <c r="B282" s="15" t="s">
        <v>416</v>
      </c>
      <c r="C282" s="1" t="str">
        <f t="shared" si="53"/>
        <v>61213</v>
      </c>
      <c r="D282" t="str">
        <f t="shared" si="51"/>
        <v>6</v>
      </c>
      <c r="E282" t="str">
        <f t="shared" si="52"/>
        <v>1213</v>
      </c>
      <c r="F282" s="2">
        <f t="shared" si="49"/>
        <v>0.5354166666666667</v>
      </c>
      <c r="G282" s="30">
        <f t="shared" si="54"/>
        <v>0</v>
      </c>
      <c r="H282">
        <f t="shared" si="55"/>
      </c>
      <c r="I282">
        <f t="shared" si="56"/>
      </c>
      <c r="J282">
        <f>IF($E282="","",IF(COUNTIF(Team!$A$2:$A$1000,$E282)=0,1,""))</f>
      </c>
      <c r="K282">
        <f t="shared" si="50"/>
      </c>
      <c r="L282" s="30">
        <f t="shared" si="57"/>
        <v>0</v>
      </c>
    </row>
    <row r="283" spans="1:12" ht="16.5">
      <c r="A283" s="52">
        <v>0.5569444444444445</v>
      </c>
      <c r="B283" s="15" t="s">
        <v>417</v>
      </c>
      <c r="C283" s="1" t="str">
        <f t="shared" si="53"/>
        <v>02415</v>
      </c>
      <c r="D283" t="str">
        <f t="shared" si="51"/>
        <v>0</v>
      </c>
      <c r="E283" t="str">
        <f t="shared" si="52"/>
        <v>2415</v>
      </c>
      <c r="F283" s="2">
        <f t="shared" si="49"/>
        <v>0.5527777777777778</v>
      </c>
      <c r="G283" s="30">
        <f t="shared" si="54"/>
        <v>0</v>
      </c>
      <c r="H283">
        <f t="shared" si="55"/>
      </c>
      <c r="I283">
        <f t="shared" si="56"/>
      </c>
      <c r="J283">
        <f>IF($E283="","",IF(COUNTIF(Team!$A$2:$A$1000,$E283)=0,1,""))</f>
      </c>
      <c r="K283">
        <f t="shared" si="50"/>
      </c>
      <c r="L283" s="30">
        <f t="shared" si="57"/>
        <v>0</v>
      </c>
    </row>
    <row r="284" spans="1:12" ht="16.5">
      <c r="A284" s="52">
        <v>0.5569444444444445</v>
      </c>
      <c r="B284" s="15" t="s">
        <v>418</v>
      </c>
      <c r="C284" s="1" t="str">
        <f t="shared" si="53"/>
        <v>01403</v>
      </c>
      <c r="D284" t="str">
        <f t="shared" si="51"/>
        <v>0</v>
      </c>
      <c r="E284" t="str">
        <f t="shared" si="52"/>
        <v>1403</v>
      </c>
      <c r="F284" s="2">
        <f t="shared" si="49"/>
        <v>0.5541666666666667</v>
      </c>
      <c r="G284" s="30">
        <f t="shared" si="54"/>
        <v>0</v>
      </c>
      <c r="H284">
        <f t="shared" si="55"/>
      </c>
      <c r="I284">
        <f t="shared" si="56"/>
      </c>
      <c r="J284">
        <f>IF($E284="","",IF(COUNTIF(Team!$A$2:$A$1000,$E284)=0,1,""))</f>
      </c>
      <c r="K284">
        <f t="shared" si="50"/>
      </c>
      <c r="L284" s="30">
        <f t="shared" si="57"/>
        <v>0</v>
      </c>
    </row>
    <row r="285" spans="1:12" ht="16.5">
      <c r="A285" s="52">
        <v>0.5618055555555556</v>
      </c>
      <c r="B285" s="15" t="s">
        <v>420</v>
      </c>
      <c r="C285" s="1" t="str">
        <f t="shared" si="53"/>
        <v>71307</v>
      </c>
      <c r="D285" t="str">
        <f t="shared" si="51"/>
        <v>7</v>
      </c>
      <c r="E285" t="str">
        <f t="shared" si="52"/>
        <v>1307</v>
      </c>
      <c r="F285" s="2">
        <f t="shared" si="49"/>
        <v>0.5527777777777778</v>
      </c>
      <c r="G285" s="30">
        <f t="shared" si="54"/>
        <v>0</v>
      </c>
      <c r="H285">
        <f t="shared" si="55"/>
      </c>
      <c r="I285">
        <f t="shared" si="56"/>
      </c>
      <c r="J285">
        <f>IF($E285="","",IF(COUNTIF(Team!$A$2:$A$1000,$E285)=0,1,""))</f>
      </c>
      <c r="K285">
        <f t="shared" si="50"/>
      </c>
      <c r="L285" s="30">
        <f t="shared" si="57"/>
        <v>0</v>
      </c>
    </row>
    <row r="286" spans="1:12" ht="16.5">
      <c r="A286" s="52">
        <v>0.5618055555555556</v>
      </c>
      <c r="B286" s="15" t="s">
        <v>421</v>
      </c>
      <c r="C286" s="1" t="str">
        <f t="shared" si="53"/>
        <v>71312</v>
      </c>
      <c r="D286" t="str">
        <f t="shared" si="51"/>
        <v>7</v>
      </c>
      <c r="E286" t="str">
        <f t="shared" si="52"/>
        <v>1312</v>
      </c>
      <c r="F286" s="2">
        <f t="shared" si="49"/>
        <v>0.5402777777777777</v>
      </c>
      <c r="G286" s="30">
        <f t="shared" si="54"/>
        <v>0</v>
      </c>
      <c r="H286">
        <f t="shared" si="55"/>
      </c>
      <c r="I286">
        <f t="shared" si="56"/>
      </c>
      <c r="J286">
        <f>IF($E286="","",IF(COUNTIF(Team!$A$2:$A$1000,$E286)=0,1,""))</f>
      </c>
      <c r="K286">
        <f t="shared" si="50"/>
      </c>
      <c r="L286" s="30">
        <f t="shared" si="57"/>
        <v>0</v>
      </c>
    </row>
    <row r="287" spans="1:12" ht="16.5">
      <c r="A287" s="52">
        <v>0.5618055555555556</v>
      </c>
      <c r="B287" s="15" t="s">
        <v>422</v>
      </c>
      <c r="C287" s="1" t="str">
        <f t="shared" si="53"/>
        <v>71321</v>
      </c>
      <c r="D287" t="str">
        <f t="shared" si="51"/>
        <v>7</v>
      </c>
      <c r="E287" t="str">
        <f t="shared" si="52"/>
        <v>1321</v>
      </c>
      <c r="F287" s="2">
        <f t="shared" si="49"/>
        <v>0.5409722222222222</v>
      </c>
      <c r="G287" s="30">
        <f t="shared" si="54"/>
        <v>0</v>
      </c>
      <c r="H287">
        <f t="shared" si="55"/>
      </c>
      <c r="I287">
        <f t="shared" si="56"/>
      </c>
      <c r="J287">
        <f>IF($E287="","",IF(COUNTIF(Team!$A$2:$A$1000,$E287)=0,1,""))</f>
      </c>
      <c r="K287">
        <f t="shared" si="50"/>
      </c>
      <c r="L287" s="30">
        <f t="shared" si="57"/>
        <v>0</v>
      </c>
    </row>
    <row r="288" spans="1:12" ht="16.5">
      <c r="A288" s="52">
        <v>0.5618055555555556</v>
      </c>
      <c r="B288" s="15" t="s">
        <v>423</v>
      </c>
      <c r="C288" s="1" t="str">
        <f t="shared" si="53"/>
        <v>71322</v>
      </c>
      <c r="D288" t="str">
        <f t="shared" si="51"/>
        <v>7</v>
      </c>
      <c r="E288" t="str">
        <f t="shared" si="52"/>
        <v>1322</v>
      </c>
      <c r="F288" s="2">
        <f t="shared" si="49"/>
        <v>0.53125</v>
      </c>
      <c r="G288" s="30">
        <f t="shared" si="54"/>
        <v>0</v>
      </c>
      <c r="H288">
        <f t="shared" si="55"/>
      </c>
      <c r="I288">
        <f t="shared" si="56"/>
      </c>
      <c r="J288">
        <f>IF($E288="","",IF(COUNTIF(Team!$A$2:$A$1000,$E288)=0,1,""))</f>
      </c>
      <c r="K288">
        <f t="shared" si="50"/>
      </c>
      <c r="L288" s="30">
        <f t="shared" si="57"/>
        <v>0</v>
      </c>
    </row>
    <row r="289" spans="1:12" ht="16.5">
      <c r="A289" s="52">
        <v>0.5618055555555556</v>
      </c>
      <c r="B289" s="15" t="s">
        <v>424</v>
      </c>
      <c r="C289" s="1" t="str">
        <f t="shared" si="53"/>
        <v>71401</v>
      </c>
      <c r="D289" t="str">
        <f t="shared" si="51"/>
        <v>7</v>
      </c>
      <c r="E289" t="str">
        <f t="shared" si="52"/>
        <v>1401</v>
      </c>
      <c r="F289" s="2">
        <f t="shared" si="49"/>
        <v>0.5534722222222223</v>
      </c>
      <c r="G289" s="30">
        <f t="shared" si="54"/>
        <v>0</v>
      </c>
      <c r="H289">
        <f t="shared" si="55"/>
      </c>
      <c r="I289">
        <f t="shared" si="56"/>
      </c>
      <c r="J289">
        <f>IF($E289="","",IF(COUNTIF(Team!$A$2:$A$1000,$E289)=0,1,""))</f>
      </c>
      <c r="K289">
        <f t="shared" si="50"/>
      </c>
      <c r="L289" s="30">
        <f t="shared" si="57"/>
        <v>0</v>
      </c>
    </row>
    <row r="290" spans="1:12" ht="16.5">
      <c r="A290" s="52">
        <v>0.5618055555555556</v>
      </c>
      <c r="B290" s="15" t="s">
        <v>425</v>
      </c>
      <c r="C290" s="1" t="str">
        <f t="shared" si="53"/>
        <v>72104</v>
      </c>
      <c r="D290" t="str">
        <f t="shared" si="51"/>
        <v>7</v>
      </c>
      <c r="E290" t="str">
        <f t="shared" si="52"/>
        <v>2104</v>
      </c>
      <c r="F290" s="2">
        <f t="shared" si="49"/>
        <v>0.5444444444444444</v>
      </c>
      <c r="G290" s="30">
        <f t="shared" si="54"/>
        <v>0</v>
      </c>
      <c r="H290">
        <f t="shared" si="55"/>
      </c>
      <c r="I290">
        <f t="shared" si="56"/>
      </c>
      <c r="J290">
        <f>IF($E290="","",IF(COUNTIF(Team!$A$2:$A$1000,$E290)=0,1,""))</f>
      </c>
      <c r="K290">
        <f t="shared" si="50"/>
      </c>
      <c r="L290" s="30">
        <f t="shared" si="57"/>
        <v>0</v>
      </c>
    </row>
    <row r="291" spans="1:12" ht="16.5">
      <c r="A291" s="52">
        <v>0.5618055555555556</v>
      </c>
      <c r="B291" s="15" t="s">
        <v>426</v>
      </c>
      <c r="C291" s="1" t="str">
        <f t="shared" si="53"/>
        <v>92202</v>
      </c>
      <c r="D291" t="str">
        <f t="shared" si="51"/>
        <v>9</v>
      </c>
      <c r="E291" t="str">
        <f t="shared" si="52"/>
        <v>2202</v>
      </c>
      <c r="F291" s="2">
        <f t="shared" si="49"/>
        <v>0.5590277777777778</v>
      </c>
      <c r="G291" s="30">
        <f t="shared" si="54"/>
        <v>0</v>
      </c>
      <c r="H291">
        <f t="shared" si="55"/>
      </c>
      <c r="I291">
        <f t="shared" si="56"/>
      </c>
      <c r="J291">
        <f>IF($E291="","",IF(COUNTIF(Team!$A$2:$A$1000,$E291)=0,1,""))</f>
      </c>
      <c r="K291">
        <f t="shared" si="50"/>
      </c>
      <c r="L291" s="30">
        <f t="shared" si="57"/>
        <v>0</v>
      </c>
    </row>
    <row r="292" spans="1:12" ht="16.5">
      <c r="A292" s="52">
        <v>0.5618055555555556</v>
      </c>
      <c r="B292" s="15" t="s">
        <v>427</v>
      </c>
      <c r="C292" s="1" t="str">
        <f t="shared" si="53"/>
        <v>02306</v>
      </c>
      <c r="D292" t="str">
        <f t="shared" si="51"/>
        <v>0</v>
      </c>
      <c r="E292" t="str">
        <f t="shared" si="52"/>
        <v>2306</v>
      </c>
      <c r="F292" s="2">
        <f t="shared" si="49"/>
        <v>0.5576388888888889</v>
      </c>
      <c r="G292" s="30">
        <f t="shared" si="54"/>
        <v>0</v>
      </c>
      <c r="H292">
        <f t="shared" si="55"/>
      </c>
      <c r="I292">
        <f t="shared" si="56"/>
      </c>
      <c r="J292">
        <f>IF($E292="","",IF(COUNTIF(Team!$A$2:$A$1000,$E292)=0,1,""))</f>
      </c>
      <c r="K292">
        <f t="shared" si="50"/>
      </c>
      <c r="L292" s="30">
        <f t="shared" si="57"/>
        <v>0</v>
      </c>
    </row>
    <row r="293" spans="1:12" ht="16.5">
      <c r="A293" s="52">
        <v>0.579861111111111</v>
      </c>
      <c r="B293" s="57" t="s">
        <v>430</v>
      </c>
      <c r="C293" s="1" t="str">
        <f t="shared" si="53"/>
        <v>91105</v>
      </c>
      <c r="D293" t="str">
        <f t="shared" si="51"/>
        <v>9</v>
      </c>
      <c r="E293" t="str">
        <f t="shared" si="52"/>
        <v>1105</v>
      </c>
      <c r="F293" s="2">
        <f t="shared" si="49"/>
        <v>0.5618055555555556</v>
      </c>
      <c r="G293" s="30">
        <f t="shared" si="54"/>
        <v>0</v>
      </c>
      <c r="H293">
        <f t="shared" si="55"/>
      </c>
      <c r="I293">
        <f t="shared" si="56"/>
      </c>
      <c r="J293">
        <f>IF($E293="","",IF(COUNTIF(Team!$A$2:$A$1000,$E293)=0,1,""))</f>
      </c>
      <c r="K293">
        <f t="shared" si="50"/>
      </c>
      <c r="L293" s="30">
        <f t="shared" si="57"/>
        <v>0</v>
      </c>
    </row>
    <row r="294" spans="1:12" ht="16.5">
      <c r="A294" s="52">
        <v>0.579861111111111</v>
      </c>
      <c r="B294" s="57" t="s">
        <v>431</v>
      </c>
      <c r="C294" s="1" t="str">
        <f t="shared" si="53"/>
        <v>91103</v>
      </c>
      <c r="D294" t="str">
        <f t="shared" si="51"/>
        <v>9</v>
      </c>
      <c r="E294" t="str">
        <f t="shared" si="52"/>
        <v>1103</v>
      </c>
      <c r="F294" s="2">
        <f t="shared" si="49"/>
        <v>0.5618055555555556</v>
      </c>
      <c r="G294" s="30">
        <f t="shared" si="54"/>
        <v>0</v>
      </c>
      <c r="H294">
        <f t="shared" si="55"/>
      </c>
      <c r="I294">
        <f t="shared" si="56"/>
      </c>
      <c r="J294">
        <f>IF($E294="","",IF(COUNTIF(Team!$A$2:$A$1000,$E294)=0,1,""))</f>
      </c>
      <c r="K294">
        <f t="shared" si="50"/>
      </c>
      <c r="L294" s="30">
        <f t="shared" si="57"/>
        <v>0</v>
      </c>
    </row>
    <row r="295" spans="1:12" ht="16.5">
      <c r="A295" s="52">
        <v>0.579861111111111</v>
      </c>
      <c r="B295" s="15" t="s">
        <v>432</v>
      </c>
      <c r="C295" s="1" t="str">
        <f t="shared" si="53"/>
        <v>81323</v>
      </c>
      <c r="D295" t="str">
        <f t="shared" si="51"/>
        <v>8</v>
      </c>
      <c r="E295" t="str">
        <f t="shared" si="52"/>
        <v>1323</v>
      </c>
      <c r="F295" s="2">
        <f t="shared" si="49"/>
        <v>0.5520833333333334</v>
      </c>
      <c r="G295" s="30">
        <f t="shared" si="54"/>
        <v>0</v>
      </c>
      <c r="H295">
        <f t="shared" si="55"/>
      </c>
      <c r="I295">
        <f t="shared" si="56"/>
      </c>
      <c r="J295">
        <f>IF($E295="","",IF(COUNTIF(Team!$A$2:$A$1000,$E295)=0,1,""))</f>
      </c>
      <c r="K295">
        <f t="shared" si="50"/>
      </c>
      <c r="L295" s="30">
        <f t="shared" si="57"/>
        <v>0</v>
      </c>
    </row>
    <row r="296" spans="1:12" ht="16.5">
      <c r="A296" s="52">
        <v>0.579861111111111</v>
      </c>
      <c r="B296" s="15" t="s">
        <v>433</v>
      </c>
      <c r="C296" s="1" t="str">
        <f t="shared" si="53"/>
        <v>81324</v>
      </c>
      <c r="D296" t="str">
        <f t="shared" si="51"/>
        <v>8</v>
      </c>
      <c r="E296" t="str">
        <f t="shared" si="52"/>
        <v>1324</v>
      </c>
      <c r="F296" s="2">
        <f t="shared" si="49"/>
        <v>0.5527777777777778</v>
      </c>
      <c r="G296" s="30">
        <f t="shared" si="54"/>
        <v>0</v>
      </c>
      <c r="H296">
        <f t="shared" si="55"/>
      </c>
      <c r="I296">
        <f t="shared" si="56"/>
      </c>
      <c r="J296">
        <f>IF($E296="","",IF(COUNTIF(Team!$A$2:$A$1000,$E296)=0,1,""))</f>
      </c>
      <c r="K296">
        <f t="shared" si="50"/>
      </c>
      <c r="L296" s="30">
        <f t="shared" si="57"/>
        <v>0</v>
      </c>
    </row>
    <row r="297" spans="1:12" ht="16.5">
      <c r="A297" s="52">
        <v>0.579861111111111</v>
      </c>
      <c r="B297" s="15" t="s">
        <v>434</v>
      </c>
      <c r="C297" s="1" t="str">
        <f t="shared" si="53"/>
        <v>81402</v>
      </c>
      <c r="D297" t="str">
        <f t="shared" si="51"/>
        <v>8</v>
      </c>
      <c r="E297" t="str">
        <f t="shared" si="52"/>
        <v>1402</v>
      </c>
      <c r="F297" s="2">
        <f t="shared" si="49"/>
        <v>0.5611111111111111</v>
      </c>
      <c r="G297" s="30">
        <f t="shared" si="54"/>
        <v>0</v>
      </c>
      <c r="H297">
        <f t="shared" si="55"/>
      </c>
      <c r="I297">
        <f t="shared" si="56"/>
      </c>
      <c r="J297">
        <f>IF($E297="","",IF(COUNTIF(Team!$A$2:$A$1000,$E297)=0,1,""))</f>
      </c>
      <c r="K297">
        <f t="shared" si="50"/>
      </c>
      <c r="L297" s="30">
        <f t="shared" si="57"/>
        <v>0</v>
      </c>
    </row>
    <row r="298" spans="1:12" ht="16.5">
      <c r="A298" s="52">
        <v>0.579861111111111</v>
      </c>
      <c r="B298" s="15" t="s">
        <v>435</v>
      </c>
      <c r="C298" s="1" t="str">
        <f t="shared" si="53"/>
        <v>81404</v>
      </c>
      <c r="D298" t="str">
        <f t="shared" si="51"/>
        <v>8</v>
      </c>
      <c r="E298" t="str">
        <f t="shared" si="52"/>
        <v>1404</v>
      </c>
      <c r="F298" s="2">
        <f t="shared" si="49"/>
        <v>0.5493055555555556</v>
      </c>
      <c r="G298" s="30">
        <f t="shared" si="54"/>
        <v>0</v>
      </c>
      <c r="H298">
        <f t="shared" si="55"/>
      </c>
      <c r="I298">
        <f t="shared" si="56"/>
      </c>
      <c r="J298">
        <f>IF($E298="","",IF(COUNTIF(Team!$A$2:$A$1000,$E298)=0,1,""))</f>
      </c>
      <c r="K298">
        <f t="shared" si="50"/>
      </c>
      <c r="L298" s="30">
        <f t="shared" si="57"/>
        <v>0</v>
      </c>
    </row>
    <row r="299" spans="1:12" ht="16.5">
      <c r="A299" s="52">
        <v>0.579861111111111</v>
      </c>
      <c r="B299" s="15" t="s">
        <v>436</v>
      </c>
      <c r="C299" s="1" t="str">
        <f t="shared" si="53"/>
        <v>82201</v>
      </c>
      <c r="D299" t="str">
        <f t="shared" si="51"/>
        <v>8</v>
      </c>
      <c r="E299" t="str">
        <f t="shared" si="52"/>
        <v>2201</v>
      </c>
      <c r="F299" s="2">
        <f t="shared" si="49"/>
        <v>0.5513888888888888</v>
      </c>
      <c r="G299" s="30">
        <f t="shared" si="54"/>
        <v>0</v>
      </c>
      <c r="H299">
        <f t="shared" si="55"/>
      </c>
      <c r="I299">
        <f t="shared" si="56"/>
      </c>
      <c r="J299">
        <f>IF($E299="","",IF(COUNTIF(Team!$A$2:$A$1000,$E299)=0,1,""))</f>
      </c>
      <c r="K299">
        <f t="shared" si="50"/>
      </c>
      <c r="L299" s="30">
        <f t="shared" si="57"/>
        <v>0</v>
      </c>
    </row>
    <row r="300" spans="1:12" ht="16.5">
      <c r="A300" s="52">
        <v>0.579861111111111</v>
      </c>
      <c r="B300" s="15" t="s">
        <v>437</v>
      </c>
      <c r="C300" s="1" t="str">
        <f t="shared" si="53"/>
        <v>82203</v>
      </c>
      <c r="D300" t="str">
        <f t="shared" si="51"/>
        <v>8</v>
      </c>
      <c r="E300" t="str">
        <f t="shared" si="52"/>
        <v>2203</v>
      </c>
      <c r="F300" s="2">
        <f t="shared" si="49"/>
        <v>0.5555555555555556</v>
      </c>
      <c r="G300" s="30">
        <f t="shared" si="54"/>
        <v>0</v>
      </c>
      <c r="H300">
        <f t="shared" si="55"/>
      </c>
      <c r="I300">
        <f t="shared" si="56"/>
      </c>
      <c r="J300">
        <f>IF($E300="","",IF(COUNTIF(Team!$A$2:$A$1000,$E300)=0,1,""))</f>
      </c>
      <c r="K300">
        <f t="shared" si="50"/>
      </c>
      <c r="L300" s="30">
        <f t="shared" si="57"/>
        <v>0</v>
      </c>
    </row>
    <row r="301" spans="1:12" ht="16.5">
      <c r="A301" s="52">
        <v>0.579861111111111</v>
      </c>
      <c r="B301" s="15" t="s">
        <v>438</v>
      </c>
      <c r="C301" s="1" t="str">
        <f t="shared" si="53"/>
        <v>82205</v>
      </c>
      <c r="D301" t="str">
        <f t="shared" si="51"/>
        <v>8</v>
      </c>
      <c r="E301" t="str">
        <f t="shared" si="52"/>
        <v>2205</v>
      </c>
      <c r="F301" s="2">
        <f t="shared" si="49"/>
        <v>0.5604166666666667</v>
      </c>
      <c r="G301" s="30">
        <f t="shared" si="54"/>
        <v>0</v>
      </c>
      <c r="H301">
        <f t="shared" si="55"/>
      </c>
      <c r="I301">
        <f t="shared" si="56"/>
      </c>
      <c r="J301">
        <f>IF($E301="","",IF(COUNTIF(Team!$A$2:$A$1000,$E301)=0,1,""))</f>
      </c>
      <c r="K301">
        <f t="shared" si="50"/>
      </c>
      <c r="L301" s="30">
        <f t="shared" si="57"/>
        <v>0</v>
      </c>
    </row>
    <row r="302" spans="1:12" ht="16.5">
      <c r="A302" s="52">
        <v>0.579861111111111</v>
      </c>
      <c r="B302" s="15" t="s">
        <v>439</v>
      </c>
      <c r="C302" s="1" t="str">
        <f t="shared" si="53"/>
        <v>81215</v>
      </c>
      <c r="D302" t="str">
        <f t="shared" si="51"/>
        <v>8</v>
      </c>
      <c r="E302" t="str">
        <f t="shared" si="52"/>
        <v>1215</v>
      </c>
      <c r="F302" s="2">
        <f t="shared" si="49"/>
        <v>0.5638888888888889</v>
      </c>
      <c r="G302" s="30">
        <f t="shared" si="54"/>
        <v>0</v>
      </c>
      <c r="H302">
        <f t="shared" si="55"/>
      </c>
      <c r="I302">
        <f t="shared" si="56"/>
      </c>
      <c r="J302">
        <f>IF($E302="","",IF(COUNTIF(Team!$A$2:$A$1000,$E302)=0,1,""))</f>
      </c>
      <c r="K302">
        <f t="shared" si="50"/>
      </c>
      <c r="L302" s="30">
        <f t="shared" si="57"/>
        <v>0</v>
      </c>
    </row>
    <row r="303" spans="1:12" ht="16.5">
      <c r="A303" s="52">
        <v>0.579861111111111</v>
      </c>
      <c r="B303" s="15" t="s">
        <v>440</v>
      </c>
      <c r="C303" s="1" t="str">
        <f t="shared" si="53"/>
        <v>81216</v>
      </c>
      <c r="D303" t="str">
        <f t="shared" si="51"/>
        <v>8</v>
      </c>
      <c r="E303" t="str">
        <f t="shared" si="52"/>
        <v>1216</v>
      </c>
      <c r="F303" s="2">
        <f t="shared" si="49"/>
        <v>0.5597222222222222</v>
      </c>
      <c r="G303" s="30">
        <f t="shared" si="54"/>
        <v>0</v>
      </c>
      <c r="H303">
        <f t="shared" si="55"/>
      </c>
      <c r="I303">
        <f t="shared" si="56"/>
      </c>
      <c r="J303">
        <f>IF($E303="","",IF(COUNTIF(Team!$A$2:$A$1000,$E303)=0,1,""))</f>
      </c>
      <c r="K303">
        <f t="shared" si="50"/>
      </c>
      <c r="L303" s="30">
        <f t="shared" si="57"/>
        <v>0</v>
      </c>
    </row>
    <row r="304" spans="1:12" ht="16.5">
      <c r="A304" s="52">
        <v>0.579861111111111</v>
      </c>
      <c r="B304" s="15" t="s">
        <v>441</v>
      </c>
      <c r="C304" s="1" t="str">
        <f t="shared" si="53"/>
        <v>81304</v>
      </c>
      <c r="D304" t="str">
        <f t="shared" si="51"/>
        <v>8</v>
      </c>
      <c r="E304" t="str">
        <f t="shared" si="52"/>
        <v>1304</v>
      </c>
      <c r="F304" s="2">
        <f t="shared" si="49"/>
        <v>0.545138888888889</v>
      </c>
      <c r="G304" s="30">
        <f t="shared" si="54"/>
        <v>0</v>
      </c>
      <c r="H304">
        <f t="shared" si="55"/>
      </c>
      <c r="I304">
        <f t="shared" si="56"/>
      </c>
      <c r="J304">
        <f>IF($E304="","",IF(COUNTIF(Team!$A$2:$A$1000,$E304)=0,1,""))</f>
      </c>
      <c r="K304">
        <f t="shared" si="50"/>
      </c>
      <c r="L304" s="30">
        <f t="shared" si="57"/>
        <v>0</v>
      </c>
    </row>
    <row r="305" spans="1:12" ht="16.5">
      <c r="A305" s="52">
        <v>0.579861111111111</v>
      </c>
      <c r="B305" s="15" t="s">
        <v>442</v>
      </c>
      <c r="C305" s="1" t="str">
        <f t="shared" si="53"/>
        <v>81313</v>
      </c>
      <c r="D305" t="str">
        <f t="shared" si="51"/>
        <v>8</v>
      </c>
      <c r="E305" t="str">
        <f t="shared" si="52"/>
        <v>1313</v>
      </c>
      <c r="F305" s="2">
        <f t="shared" si="49"/>
        <v>0.545138888888889</v>
      </c>
      <c r="G305" s="30">
        <f t="shared" si="54"/>
        <v>0</v>
      </c>
      <c r="H305">
        <f t="shared" si="55"/>
      </c>
      <c r="I305">
        <f t="shared" si="56"/>
      </c>
      <c r="J305">
        <f>IF($E305="","",IF(COUNTIF(Team!$A$2:$A$1000,$E305)=0,1,""))</f>
      </c>
      <c r="K305">
        <f t="shared" si="50"/>
      </c>
      <c r="L305" s="30">
        <f t="shared" si="57"/>
        <v>0</v>
      </c>
    </row>
    <row r="306" spans="1:12" ht="16.5">
      <c r="A306" s="52">
        <v>0.579861111111111</v>
      </c>
      <c r="B306" s="15" t="s">
        <v>443</v>
      </c>
      <c r="C306" s="1" t="str">
        <f t="shared" si="53"/>
        <v>91207</v>
      </c>
      <c r="D306" t="str">
        <f t="shared" si="51"/>
        <v>9</v>
      </c>
      <c r="E306" t="str">
        <f t="shared" si="52"/>
        <v>1207</v>
      </c>
      <c r="F306" s="2">
        <f t="shared" si="49"/>
        <v>0.5673611111111111</v>
      </c>
      <c r="G306" s="30">
        <f t="shared" si="54"/>
        <v>0</v>
      </c>
      <c r="H306">
        <f t="shared" si="55"/>
      </c>
      <c r="I306">
        <f t="shared" si="56"/>
      </c>
      <c r="J306">
        <f>IF($E306="","",IF(COUNTIF(Team!$A$2:$A$1000,$E306)=0,1,""))</f>
      </c>
      <c r="K306">
        <f t="shared" si="50"/>
      </c>
      <c r="L306" s="30">
        <f t="shared" si="57"/>
        <v>0</v>
      </c>
    </row>
    <row r="307" spans="1:12" ht="16.5">
      <c r="A307" s="52">
        <v>0.579861111111111</v>
      </c>
      <c r="B307" s="15" t="s">
        <v>444</v>
      </c>
      <c r="C307" s="1" t="str">
        <f t="shared" si="53"/>
        <v>91405</v>
      </c>
      <c r="D307" t="str">
        <f t="shared" si="51"/>
        <v>9</v>
      </c>
      <c r="E307" t="str">
        <f t="shared" si="52"/>
        <v>1405</v>
      </c>
      <c r="F307" s="2">
        <f aca="true" t="shared" si="58" ref="F307:F370">IF(ISERROR(TIME(MID($B307,6,2),MID($B307,8,2),0)),"",TIME(MID($B307,6,2),MID($B307,8,2),0))</f>
        <v>0.5708333333333333</v>
      </c>
      <c r="G307" s="30">
        <f t="shared" si="54"/>
        <v>0</v>
      </c>
      <c r="H307">
        <f t="shared" si="55"/>
      </c>
      <c r="I307">
        <f t="shared" si="56"/>
      </c>
      <c r="J307">
        <f>IF($E307="","",IF(COUNTIF(Team!$A$2:$A$1000,$E307)=0,1,""))</f>
      </c>
      <c r="K307">
        <f aca="true" t="shared" si="59" ref="K307:K370">IF($E307="","",IF(LEN($B307)&lt;&gt;9,1,""))</f>
      </c>
      <c r="L307" s="30">
        <f t="shared" si="57"/>
        <v>0</v>
      </c>
    </row>
    <row r="308" spans="1:12" ht="16.5">
      <c r="A308" s="52">
        <v>0.579861111111111</v>
      </c>
      <c r="B308" s="15" t="s">
        <v>446</v>
      </c>
      <c r="C308" s="1" t="str">
        <f t="shared" si="53"/>
        <v>71205</v>
      </c>
      <c r="D308" t="str">
        <f t="shared" si="51"/>
        <v>7</v>
      </c>
      <c r="E308" t="str">
        <f t="shared" si="52"/>
        <v>1205</v>
      </c>
      <c r="F308" s="2">
        <f t="shared" si="58"/>
        <v>0.5631944444444444</v>
      </c>
      <c r="G308" s="30">
        <f t="shared" si="54"/>
        <v>0</v>
      </c>
      <c r="H308">
        <f t="shared" si="55"/>
      </c>
      <c r="I308">
        <f t="shared" si="56"/>
      </c>
      <c r="J308">
        <f>IF($E308="","",IF(COUNTIF(Team!$A$2:$A$1000,$E308)=0,1,""))</f>
      </c>
      <c r="K308">
        <f t="shared" si="59"/>
      </c>
      <c r="L308" s="30">
        <f t="shared" si="57"/>
        <v>0</v>
      </c>
    </row>
    <row r="309" spans="1:12" ht="16.5">
      <c r="A309" s="52">
        <v>0.579861111111111</v>
      </c>
      <c r="B309" s="15" t="s">
        <v>447</v>
      </c>
      <c r="C309" s="1" t="str">
        <f t="shared" si="53"/>
        <v>72301</v>
      </c>
      <c r="D309" t="str">
        <f t="shared" si="51"/>
        <v>7</v>
      </c>
      <c r="E309" t="str">
        <f t="shared" si="52"/>
        <v>2301</v>
      </c>
      <c r="F309" s="2">
        <f t="shared" si="58"/>
        <v>0.5638888888888889</v>
      </c>
      <c r="G309" s="30">
        <f t="shared" si="54"/>
        <v>0</v>
      </c>
      <c r="H309">
        <f t="shared" si="55"/>
      </c>
      <c r="I309">
        <f t="shared" si="56"/>
      </c>
      <c r="J309">
        <f>IF($E309="","",IF(COUNTIF(Team!$A$2:$A$1000,$E309)=0,1,""))</f>
      </c>
      <c r="K309">
        <f t="shared" si="59"/>
      </c>
      <c r="L309" s="30">
        <f t="shared" si="57"/>
        <v>0</v>
      </c>
    </row>
    <row r="310" spans="1:12" ht="16.5">
      <c r="A310" s="52">
        <v>0.579861111111111</v>
      </c>
      <c r="B310" s="15" t="s">
        <v>448</v>
      </c>
      <c r="C310" s="1" t="str">
        <f t="shared" si="53"/>
        <v>71218</v>
      </c>
      <c r="D310" t="str">
        <f t="shared" si="51"/>
        <v>7</v>
      </c>
      <c r="E310" t="str">
        <f t="shared" si="52"/>
        <v>1218</v>
      </c>
      <c r="F310" s="2">
        <f t="shared" si="58"/>
        <v>0.5701388888888889</v>
      </c>
      <c r="G310" s="30">
        <f t="shared" si="54"/>
        <v>0</v>
      </c>
      <c r="H310">
        <f t="shared" si="55"/>
      </c>
      <c r="I310">
        <f t="shared" si="56"/>
      </c>
      <c r="J310">
        <f>IF($E310="","",IF(COUNTIF(Team!$A$2:$A$1000,$E310)=0,1,""))</f>
      </c>
      <c r="K310">
        <f t="shared" si="59"/>
      </c>
      <c r="L310" s="30">
        <f t="shared" si="57"/>
        <v>0</v>
      </c>
    </row>
    <row r="311" spans="1:12" ht="16.5">
      <c r="A311" s="52">
        <v>0.579861111111111</v>
      </c>
      <c r="B311" s="15" t="s">
        <v>450</v>
      </c>
      <c r="C311" s="1" t="str">
        <f t="shared" si="53"/>
        <v>02202</v>
      </c>
      <c r="D311" t="str">
        <f t="shared" si="51"/>
        <v>0</v>
      </c>
      <c r="E311" t="str">
        <f t="shared" si="52"/>
        <v>2202</v>
      </c>
      <c r="F311" s="2">
        <f t="shared" si="58"/>
        <v>0.5715277777777777</v>
      </c>
      <c r="G311" s="30">
        <f t="shared" si="54"/>
        <v>0</v>
      </c>
      <c r="H311">
        <f t="shared" si="55"/>
      </c>
      <c r="I311">
        <f t="shared" si="56"/>
      </c>
      <c r="J311">
        <f>IF($E311="","",IF(COUNTIF(Team!$A$2:$A$1000,$E311)=0,1,""))</f>
      </c>
      <c r="K311">
        <f t="shared" si="59"/>
      </c>
      <c r="L311" s="30">
        <f t="shared" si="57"/>
        <v>0</v>
      </c>
    </row>
    <row r="312" spans="1:12" ht="16.5">
      <c r="A312" s="52">
        <v>0.579861111111111</v>
      </c>
      <c r="B312" s="15" t="s">
        <v>451</v>
      </c>
      <c r="C312" s="1" t="str">
        <f t="shared" si="53"/>
        <v>01103</v>
      </c>
      <c r="D312" t="str">
        <f t="shared" si="51"/>
        <v>0</v>
      </c>
      <c r="E312" t="str">
        <f t="shared" si="52"/>
        <v>1103</v>
      </c>
      <c r="F312" s="2">
        <f t="shared" si="58"/>
        <v>0.5729166666666666</v>
      </c>
      <c r="G312" s="30">
        <f t="shared" si="54"/>
        <v>0</v>
      </c>
      <c r="H312">
        <f t="shared" si="55"/>
      </c>
      <c r="I312">
        <f t="shared" si="56"/>
      </c>
      <c r="J312">
        <f>IF($E312="","",IF(COUNTIF(Team!$A$2:$A$1000,$E312)=0,1,""))</f>
      </c>
      <c r="K312">
        <f t="shared" si="59"/>
      </c>
      <c r="L312" s="30">
        <f t="shared" si="57"/>
        <v>0</v>
      </c>
    </row>
    <row r="313" spans="1:12" ht="16.5">
      <c r="A313" s="52">
        <v>0.579861111111111</v>
      </c>
      <c r="B313" s="15" t="s">
        <v>452</v>
      </c>
      <c r="C313" s="1" t="str">
        <f t="shared" si="53"/>
        <v>01105</v>
      </c>
      <c r="D313" t="str">
        <f t="shared" si="51"/>
        <v>0</v>
      </c>
      <c r="E313" t="str">
        <f t="shared" si="52"/>
        <v>1105</v>
      </c>
      <c r="F313" s="2">
        <f t="shared" si="58"/>
        <v>0.5777777777777778</v>
      </c>
      <c r="G313" s="30">
        <f t="shared" si="54"/>
        <v>0</v>
      </c>
      <c r="H313">
        <f t="shared" si="55"/>
      </c>
      <c r="I313">
        <f t="shared" si="56"/>
      </c>
      <c r="J313">
        <f>IF($E313="","",IF(COUNTIF(Team!$A$2:$A$1000,$E313)=0,1,""))</f>
      </c>
      <c r="K313">
        <f t="shared" si="59"/>
      </c>
      <c r="L313" s="30">
        <f t="shared" si="57"/>
        <v>0</v>
      </c>
    </row>
    <row r="314" spans="1:12" ht="16.5">
      <c r="A314" s="52">
        <v>0.5881944444444445</v>
      </c>
      <c r="B314" s="15" t="s">
        <v>453</v>
      </c>
      <c r="C314" s="1" t="str">
        <f t="shared" si="53"/>
        <v>91313</v>
      </c>
      <c r="D314" t="str">
        <f t="shared" si="51"/>
        <v>9</v>
      </c>
      <c r="E314" t="str">
        <f t="shared" si="52"/>
        <v>1313</v>
      </c>
      <c r="F314" s="2">
        <f t="shared" si="58"/>
        <v>0.5812499999999999</v>
      </c>
      <c r="G314" s="30">
        <f t="shared" si="54"/>
        <v>0</v>
      </c>
      <c r="H314">
        <f t="shared" si="55"/>
      </c>
      <c r="I314">
        <f t="shared" si="56"/>
      </c>
      <c r="J314">
        <f>IF($E314="","",IF(COUNTIF(Team!$A$2:$A$1000,$E314)=0,1,""))</f>
      </c>
      <c r="K314">
        <f t="shared" si="59"/>
      </c>
      <c r="L314" s="30">
        <f t="shared" si="57"/>
        <v>0</v>
      </c>
    </row>
    <row r="315" spans="1:12" ht="16.5">
      <c r="A315" s="52">
        <v>0.5881944444444445</v>
      </c>
      <c r="B315" s="15" t="s">
        <v>454</v>
      </c>
      <c r="C315" s="1" t="str">
        <f t="shared" si="53"/>
        <v>91304</v>
      </c>
      <c r="D315" t="str">
        <f t="shared" si="51"/>
        <v>9</v>
      </c>
      <c r="E315" t="str">
        <f t="shared" si="52"/>
        <v>1304</v>
      </c>
      <c r="F315" s="2">
        <f t="shared" si="58"/>
        <v>0.5826388888888888</v>
      </c>
      <c r="G315" s="30">
        <f t="shared" si="54"/>
        <v>0</v>
      </c>
      <c r="H315">
        <f t="shared" si="55"/>
      </c>
      <c r="I315">
        <f t="shared" si="56"/>
      </c>
      <c r="J315">
        <f>IF($E315="","",IF(COUNTIF(Team!$A$2:$A$1000,$E315)=0,1,""))</f>
      </c>
      <c r="K315">
        <f t="shared" si="59"/>
      </c>
      <c r="L315" s="30">
        <f t="shared" si="57"/>
        <v>0</v>
      </c>
    </row>
    <row r="316" spans="1:12" ht="16.5">
      <c r="A316" s="52">
        <v>0.5916666666666667</v>
      </c>
      <c r="B316" s="15" t="s">
        <v>456</v>
      </c>
      <c r="C316" s="1" t="str">
        <f t="shared" si="53"/>
        <v>81101</v>
      </c>
      <c r="D316" t="str">
        <f t="shared" si="51"/>
        <v>8</v>
      </c>
      <c r="E316" t="str">
        <f t="shared" si="52"/>
        <v>1101</v>
      </c>
      <c r="F316" s="2">
        <f t="shared" si="58"/>
        <v>0.5715277777777777</v>
      </c>
      <c r="G316" s="30">
        <f t="shared" si="54"/>
        <v>0</v>
      </c>
      <c r="H316">
        <f t="shared" si="55"/>
      </c>
      <c r="I316">
        <f t="shared" si="56"/>
      </c>
      <c r="J316">
        <f>IF($E316="","",IF(COUNTIF(Team!$A$2:$A$1000,$E316)=0,1,""))</f>
      </c>
      <c r="K316">
        <f t="shared" si="59"/>
      </c>
      <c r="L316" s="30">
        <f t="shared" si="57"/>
        <v>0</v>
      </c>
    </row>
    <row r="317" spans="1:12" ht="16.5">
      <c r="A317" s="52">
        <v>0.5916666666666667</v>
      </c>
      <c r="B317" s="15" t="s">
        <v>457</v>
      </c>
      <c r="C317" s="1" t="str">
        <f t="shared" si="53"/>
        <v>81106</v>
      </c>
      <c r="D317" t="str">
        <f t="shared" si="51"/>
        <v>8</v>
      </c>
      <c r="E317" t="str">
        <f t="shared" si="52"/>
        <v>1106</v>
      </c>
      <c r="F317" s="2">
        <f t="shared" si="58"/>
        <v>0.5666666666666667</v>
      </c>
      <c r="G317" s="30">
        <f t="shared" si="54"/>
        <v>0</v>
      </c>
      <c r="H317">
        <f t="shared" si="55"/>
      </c>
      <c r="I317">
        <f t="shared" si="56"/>
      </c>
      <c r="J317">
        <f>IF($E317="","",IF(COUNTIF(Team!$A$2:$A$1000,$E317)=0,1,""))</f>
      </c>
      <c r="K317">
        <f t="shared" si="59"/>
      </c>
      <c r="L317" s="30">
        <f t="shared" si="57"/>
        <v>0</v>
      </c>
    </row>
    <row r="318" spans="1:12" ht="16.5">
      <c r="A318" s="52">
        <v>0.5916666666666667</v>
      </c>
      <c r="B318" s="15" t="s">
        <v>458</v>
      </c>
      <c r="C318" s="1" t="str">
        <f t="shared" si="53"/>
        <v>81206</v>
      </c>
      <c r="D318" t="str">
        <f t="shared" si="51"/>
        <v>8</v>
      </c>
      <c r="E318" t="str">
        <f t="shared" si="52"/>
        <v>1206</v>
      </c>
      <c r="F318" s="2">
        <f t="shared" si="58"/>
        <v>0.5729166666666666</v>
      </c>
      <c r="G318" s="30">
        <f t="shared" si="54"/>
        <v>0</v>
      </c>
      <c r="H318">
        <f t="shared" si="55"/>
      </c>
      <c r="I318">
        <f t="shared" si="56"/>
      </c>
      <c r="J318">
        <f>IF($E318="","",IF(COUNTIF(Team!$A$2:$A$1000,$E318)=0,1,""))</f>
      </c>
      <c r="K318">
        <f t="shared" si="59"/>
      </c>
      <c r="L318" s="30">
        <f t="shared" si="57"/>
        <v>0</v>
      </c>
    </row>
    <row r="319" spans="1:12" ht="16.5">
      <c r="A319" s="52">
        <v>0.5916666666666667</v>
      </c>
      <c r="B319" s="15" t="s">
        <v>459</v>
      </c>
      <c r="C319" s="1" t="str">
        <f t="shared" si="53"/>
        <v>81301</v>
      </c>
      <c r="D319" t="str">
        <f t="shared" si="51"/>
        <v>8</v>
      </c>
      <c r="E319" t="str">
        <f t="shared" si="52"/>
        <v>1301</v>
      </c>
      <c r="F319" s="2">
        <f t="shared" si="58"/>
        <v>0.5701388888888889</v>
      </c>
      <c r="G319" s="30">
        <f t="shared" si="54"/>
        <v>0</v>
      </c>
      <c r="H319">
        <f t="shared" si="55"/>
      </c>
      <c r="I319">
        <f t="shared" si="56"/>
      </c>
      <c r="J319">
        <f>IF($E319="","",IF(COUNTIF(Team!$A$2:$A$1000,$E319)=0,1,""))</f>
      </c>
      <c r="K319">
        <f t="shared" si="59"/>
      </c>
      <c r="L319" s="30">
        <f t="shared" si="57"/>
        <v>0</v>
      </c>
    </row>
    <row r="320" spans="1:12" ht="16.5">
      <c r="A320" s="52">
        <v>0.5916666666666667</v>
      </c>
      <c r="B320" s="15" t="s">
        <v>460</v>
      </c>
      <c r="C320" s="1" t="str">
        <f t="shared" si="53"/>
        <v>81303</v>
      </c>
      <c r="D320" t="str">
        <f t="shared" si="51"/>
        <v>8</v>
      </c>
      <c r="E320" t="str">
        <f t="shared" si="52"/>
        <v>1303</v>
      </c>
      <c r="F320" s="2">
        <f t="shared" si="58"/>
        <v>0.5701388888888889</v>
      </c>
      <c r="G320" s="30">
        <f t="shared" si="54"/>
        <v>0</v>
      </c>
      <c r="H320">
        <f t="shared" si="55"/>
      </c>
      <c r="I320">
        <f t="shared" si="56"/>
      </c>
      <c r="J320">
        <f>IF($E320="","",IF(COUNTIF(Team!$A$2:$A$1000,$E320)=0,1,""))</f>
      </c>
      <c r="K320">
        <f t="shared" si="59"/>
      </c>
      <c r="L320" s="30">
        <f t="shared" si="57"/>
        <v>0</v>
      </c>
    </row>
    <row r="321" spans="1:12" ht="16.5">
      <c r="A321" s="52">
        <v>0.5916666666666667</v>
      </c>
      <c r="B321" s="15" t="s">
        <v>461</v>
      </c>
      <c r="C321" s="1" t="str">
        <f t="shared" si="53"/>
        <v>81302</v>
      </c>
      <c r="D321" t="str">
        <f t="shared" si="51"/>
        <v>8</v>
      </c>
      <c r="E321" t="str">
        <f t="shared" si="52"/>
        <v>1302</v>
      </c>
      <c r="F321" s="2">
        <f t="shared" si="58"/>
        <v>0.579861111111111</v>
      </c>
      <c r="G321" s="30">
        <f t="shared" si="54"/>
        <v>0</v>
      </c>
      <c r="H321">
        <f t="shared" si="55"/>
      </c>
      <c r="I321">
        <f t="shared" si="56"/>
      </c>
      <c r="J321">
        <f>IF($E321="","",IF(COUNTIF(Team!$A$2:$A$1000,$E321)=0,1,""))</f>
      </c>
      <c r="K321">
        <f t="shared" si="59"/>
      </c>
      <c r="L321" s="30">
        <f t="shared" si="57"/>
        <v>0</v>
      </c>
    </row>
    <row r="322" spans="1:12" ht="16.5">
      <c r="A322" s="52">
        <v>0.5916666666666667</v>
      </c>
      <c r="B322" s="15" t="s">
        <v>462</v>
      </c>
      <c r="C322" s="1" t="str">
        <f t="shared" si="53"/>
        <v>81318</v>
      </c>
      <c r="D322" t="str">
        <f t="shared" si="51"/>
        <v>8</v>
      </c>
      <c r="E322" t="str">
        <f t="shared" si="52"/>
        <v>1318</v>
      </c>
      <c r="F322" s="2">
        <f t="shared" si="58"/>
        <v>0.56875</v>
      </c>
      <c r="G322" s="30">
        <f t="shared" si="54"/>
        <v>0</v>
      </c>
      <c r="H322">
        <f t="shared" si="55"/>
      </c>
      <c r="I322">
        <f t="shared" si="56"/>
      </c>
      <c r="J322">
        <f>IF($E322="","",IF(COUNTIF(Team!$A$2:$A$1000,$E322)=0,1,""))</f>
      </c>
      <c r="K322">
        <f t="shared" si="59"/>
      </c>
      <c r="L322" s="30">
        <f t="shared" si="57"/>
        <v>0</v>
      </c>
    </row>
    <row r="323" spans="1:12" ht="16.5">
      <c r="A323" s="52">
        <v>0.5916666666666667</v>
      </c>
      <c r="B323" s="15" t="s">
        <v>463</v>
      </c>
      <c r="C323" s="1" t="str">
        <f t="shared" si="53"/>
        <v>81325</v>
      </c>
      <c r="D323" t="str">
        <f aca="true" t="shared" si="60" ref="D323:D386">LEFT($B323)</f>
        <v>8</v>
      </c>
      <c r="E323" t="str">
        <f aca="true" t="shared" si="61" ref="E323:E386">MID($B323,2,4)</f>
        <v>1325</v>
      </c>
      <c r="F323" s="2">
        <f t="shared" si="58"/>
        <v>0.5770833333333333</v>
      </c>
      <c r="G323" s="30">
        <f t="shared" si="54"/>
        <v>0</v>
      </c>
      <c r="H323">
        <f t="shared" si="55"/>
      </c>
      <c r="I323">
        <f t="shared" si="56"/>
      </c>
      <c r="J323">
        <f>IF($E323="","",IF(COUNTIF(Team!$A$2:$A$1000,$E323)=0,1,""))</f>
      </c>
      <c r="K323">
        <f t="shared" si="59"/>
      </c>
      <c r="L323" s="30">
        <f t="shared" si="57"/>
        <v>0</v>
      </c>
    </row>
    <row r="324" spans="1:12" ht="16.5">
      <c r="A324" s="52">
        <v>0.5916666666666667</v>
      </c>
      <c r="B324" s="15" t="s">
        <v>464</v>
      </c>
      <c r="C324" s="1" t="str">
        <f aca="true" t="shared" si="62" ref="C324:C387">IF($B324&lt;&gt;"",LEFT($B324,5),"")</f>
        <v>82103</v>
      </c>
      <c r="D324" t="str">
        <f t="shared" si="60"/>
        <v>8</v>
      </c>
      <c r="E324" t="str">
        <f t="shared" si="61"/>
        <v>2103</v>
      </c>
      <c r="F324" s="2">
        <f t="shared" si="58"/>
        <v>0.576388888888889</v>
      </c>
      <c r="G324" s="30">
        <f aca="true" t="shared" si="63" ref="G324:G387">IF($C324&lt;&gt;"",COUNTIF($C$3:$C$1001,$C324)-1,"")</f>
        <v>0</v>
      </c>
      <c r="H324">
        <f aca="true" t="shared" si="64" ref="H324:H387">IF(OR(VALUE(RIGHT($B324,2))&gt;60,VALUE(MID($B324,6,2))&gt;24),1,"")</f>
      </c>
      <c r="I324">
        <f aca="true" t="shared" si="65" ref="I324:I387">IF($B324&lt;&gt;"",IF(OR(VALUE(MID($B324,6,2))&lt;6,VALUE(MID($B324,6,4))&gt;1930),1,""),"")</f>
      </c>
      <c r="J324">
        <f>IF($E324="","",IF(COUNTIF(Team!$A$2:$A$1000,$E324)=0,1,""))</f>
      </c>
      <c r="K324">
        <f t="shared" si="59"/>
      </c>
      <c r="L324" s="30">
        <f aca="true" t="shared" si="66" ref="L324:L387">SUM(G324:K324)</f>
        <v>0</v>
      </c>
    </row>
    <row r="325" spans="1:12" ht="16.5">
      <c r="A325" s="52">
        <v>0.5916666666666667</v>
      </c>
      <c r="B325" s="15" t="s">
        <v>465</v>
      </c>
      <c r="C325" s="1" t="str">
        <f t="shared" si="62"/>
        <v>82204</v>
      </c>
      <c r="D325" t="str">
        <f t="shared" si="60"/>
        <v>8</v>
      </c>
      <c r="E325" t="str">
        <f t="shared" si="61"/>
        <v>2204</v>
      </c>
      <c r="F325" s="2">
        <f t="shared" si="58"/>
        <v>0.5715277777777777</v>
      </c>
      <c r="G325" s="30">
        <f t="shared" si="63"/>
        <v>0</v>
      </c>
      <c r="H325">
        <f t="shared" si="64"/>
      </c>
      <c r="I325">
        <f t="shared" si="65"/>
      </c>
      <c r="J325">
        <f>IF($E325="","",IF(COUNTIF(Team!$A$2:$A$1000,$E325)=0,1,""))</f>
      </c>
      <c r="K325">
        <f t="shared" si="59"/>
      </c>
      <c r="L325" s="30">
        <f t="shared" si="66"/>
        <v>0</v>
      </c>
    </row>
    <row r="326" spans="1:12" ht="16.5">
      <c r="A326" s="52">
        <v>0.5916666666666667</v>
      </c>
      <c r="B326" s="15" t="s">
        <v>466</v>
      </c>
      <c r="C326" s="1" t="str">
        <f t="shared" si="62"/>
        <v>82206</v>
      </c>
      <c r="D326" t="str">
        <f t="shared" si="60"/>
        <v>8</v>
      </c>
      <c r="E326" t="str">
        <f t="shared" si="61"/>
        <v>2206</v>
      </c>
      <c r="F326" s="2">
        <f t="shared" si="58"/>
        <v>0.5708333333333333</v>
      </c>
      <c r="G326" s="30">
        <f t="shared" si="63"/>
        <v>0</v>
      </c>
      <c r="H326">
        <f t="shared" si="64"/>
      </c>
      <c r="I326">
        <f t="shared" si="65"/>
      </c>
      <c r="J326">
        <f>IF($E326="","",IF(COUNTIF(Team!$A$2:$A$1000,$E326)=0,1,""))</f>
      </c>
      <c r="K326">
        <f t="shared" si="59"/>
      </c>
      <c r="L326" s="30">
        <f t="shared" si="66"/>
        <v>0</v>
      </c>
    </row>
    <row r="327" spans="1:12" ht="16.5">
      <c r="A327" s="52">
        <v>0.5916666666666667</v>
      </c>
      <c r="B327" s="15" t="s">
        <v>467</v>
      </c>
      <c r="C327" s="1" t="str">
        <f t="shared" si="62"/>
        <v>82303</v>
      </c>
      <c r="D327" t="str">
        <f t="shared" si="60"/>
        <v>8</v>
      </c>
      <c r="E327" t="str">
        <f t="shared" si="61"/>
        <v>2303</v>
      </c>
      <c r="F327" s="2">
        <f t="shared" si="58"/>
        <v>0.5701388888888889</v>
      </c>
      <c r="G327" s="30">
        <f t="shared" si="63"/>
        <v>0</v>
      </c>
      <c r="H327">
        <f t="shared" si="64"/>
      </c>
      <c r="I327">
        <f t="shared" si="65"/>
      </c>
      <c r="J327">
        <f>IF($E327="","",IF(COUNTIF(Team!$A$2:$A$1000,$E327)=0,1,""))</f>
      </c>
      <c r="K327">
        <f t="shared" si="59"/>
      </c>
      <c r="L327" s="30">
        <f t="shared" si="66"/>
        <v>0</v>
      </c>
    </row>
    <row r="328" spans="1:12" ht="16.5">
      <c r="A328" s="52">
        <v>0.5916666666666667</v>
      </c>
      <c r="B328" s="15" t="s">
        <v>468</v>
      </c>
      <c r="C328" s="1" t="str">
        <f t="shared" si="62"/>
        <v>82304</v>
      </c>
      <c r="D328" t="str">
        <f t="shared" si="60"/>
        <v>8</v>
      </c>
      <c r="E328" t="str">
        <f t="shared" si="61"/>
        <v>2304</v>
      </c>
      <c r="F328" s="2">
        <f t="shared" si="58"/>
        <v>0.5777777777777778</v>
      </c>
      <c r="G328" s="30">
        <f t="shared" si="63"/>
        <v>0</v>
      </c>
      <c r="H328">
        <f t="shared" si="64"/>
      </c>
      <c r="I328">
        <f t="shared" si="65"/>
      </c>
      <c r="J328">
        <f>IF($E328="","",IF(COUNTIF(Team!$A$2:$A$1000,$E328)=0,1,""))</f>
      </c>
      <c r="K328">
        <f t="shared" si="59"/>
      </c>
      <c r="L328" s="30">
        <f t="shared" si="66"/>
        <v>0</v>
      </c>
    </row>
    <row r="329" spans="1:12" ht="16.5">
      <c r="A329" s="52">
        <v>0.5916666666666667</v>
      </c>
      <c r="B329" s="15" t="s">
        <v>469</v>
      </c>
      <c r="C329" s="1" t="str">
        <f t="shared" si="62"/>
        <v>81319</v>
      </c>
      <c r="D329" t="str">
        <f t="shared" si="60"/>
        <v>8</v>
      </c>
      <c r="E329" t="str">
        <f t="shared" si="61"/>
        <v>1319</v>
      </c>
      <c r="F329" s="2">
        <f t="shared" si="58"/>
        <v>0.5819444444444445</v>
      </c>
      <c r="G329" s="30">
        <f t="shared" si="63"/>
        <v>0</v>
      </c>
      <c r="H329">
        <f t="shared" si="64"/>
      </c>
      <c r="I329">
        <f t="shared" si="65"/>
      </c>
      <c r="J329">
        <f>IF($E329="","",IF(COUNTIF(Team!$A$2:$A$1000,$E329)=0,1,""))</f>
      </c>
      <c r="K329">
        <f t="shared" si="59"/>
      </c>
      <c r="L329" s="30">
        <f t="shared" si="66"/>
        <v>0</v>
      </c>
    </row>
    <row r="330" spans="1:12" ht="16.5">
      <c r="A330" s="52">
        <v>0.5972222222222222</v>
      </c>
      <c r="B330" s="15" t="s">
        <v>470</v>
      </c>
      <c r="C330" s="1" t="str">
        <f t="shared" si="62"/>
        <v>61107</v>
      </c>
      <c r="D330" t="str">
        <f t="shared" si="60"/>
        <v>6</v>
      </c>
      <c r="E330" t="str">
        <f t="shared" si="61"/>
        <v>1107</v>
      </c>
      <c r="F330" s="2">
        <f t="shared" si="58"/>
        <v>0.5201388888888888</v>
      </c>
      <c r="G330" s="30">
        <f t="shared" si="63"/>
        <v>0</v>
      </c>
      <c r="H330">
        <f t="shared" si="64"/>
      </c>
      <c r="I330">
        <f t="shared" si="65"/>
      </c>
      <c r="J330">
        <f>IF($E330="","",IF(COUNTIF(Team!$A$2:$A$1000,$E330)=0,1,""))</f>
      </c>
      <c r="K330">
        <f t="shared" si="59"/>
      </c>
      <c r="L330" s="30">
        <f t="shared" si="66"/>
        <v>0</v>
      </c>
    </row>
    <row r="331" spans="1:12" ht="16.5">
      <c r="A331" s="52">
        <v>0.5972222222222222</v>
      </c>
      <c r="B331" s="15" t="s">
        <v>471</v>
      </c>
      <c r="C331" s="1" t="str">
        <f t="shared" si="62"/>
        <v>61203</v>
      </c>
      <c r="D331" t="str">
        <f t="shared" si="60"/>
        <v>6</v>
      </c>
      <c r="E331" t="str">
        <f t="shared" si="61"/>
        <v>1203</v>
      </c>
      <c r="F331" s="2">
        <f t="shared" si="58"/>
        <v>0.5638888888888889</v>
      </c>
      <c r="G331" s="30">
        <f t="shared" si="63"/>
        <v>0</v>
      </c>
      <c r="H331">
        <f t="shared" si="64"/>
      </c>
      <c r="I331">
        <f t="shared" si="65"/>
      </c>
      <c r="J331">
        <f>IF($E331="","",IF(COUNTIF(Team!$A$2:$A$1000,$E331)=0,1,""))</f>
      </c>
      <c r="K331">
        <f t="shared" si="59"/>
      </c>
      <c r="L331" s="30">
        <f t="shared" si="66"/>
        <v>0</v>
      </c>
    </row>
    <row r="332" spans="1:12" ht="16.5">
      <c r="A332" s="52">
        <v>0.5972222222222222</v>
      </c>
      <c r="B332" s="15" t="s">
        <v>472</v>
      </c>
      <c r="C332" s="1" t="str">
        <f t="shared" si="62"/>
        <v>61208</v>
      </c>
      <c r="D332" t="str">
        <f t="shared" si="60"/>
        <v>6</v>
      </c>
      <c r="E332" t="str">
        <f t="shared" si="61"/>
        <v>1208</v>
      </c>
      <c r="F332" s="2">
        <f t="shared" si="58"/>
        <v>0.5722222222222222</v>
      </c>
      <c r="G332" s="30">
        <f t="shared" si="63"/>
        <v>0</v>
      </c>
      <c r="H332">
        <f t="shared" si="64"/>
      </c>
      <c r="I332">
        <f t="shared" si="65"/>
      </c>
      <c r="J332">
        <f>IF($E332="","",IF(COUNTIF(Team!$A$2:$A$1000,$E332)=0,1,""))</f>
      </c>
      <c r="K332">
        <f t="shared" si="59"/>
      </c>
      <c r="L332" s="30">
        <f t="shared" si="66"/>
        <v>0</v>
      </c>
    </row>
    <row r="333" spans="1:12" ht="16.5">
      <c r="A333" s="52">
        <v>0.5972222222222222</v>
      </c>
      <c r="B333" s="15" t="s">
        <v>473</v>
      </c>
      <c r="C333" s="1" t="str">
        <f t="shared" si="62"/>
        <v>62101</v>
      </c>
      <c r="D333" t="str">
        <f t="shared" si="60"/>
        <v>6</v>
      </c>
      <c r="E333" t="str">
        <f t="shared" si="61"/>
        <v>2101</v>
      </c>
      <c r="F333" s="2">
        <f t="shared" si="58"/>
        <v>0.576388888888889</v>
      </c>
      <c r="G333" s="30">
        <f t="shared" si="63"/>
        <v>0</v>
      </c>
      <c r="H333">
        <f t="shared" si="64"/>
      </c>
      <c r="I333">
        <f t="shared" si="65"/>
      </c>
      <c r="J333">
        <f>IF($E333="","",IF(COUNTIF(Team!$A$2:$A$1000,$E333)=0,1,""))</f>
      </c>
      <c r="K333">
        <f t="shared" si="59"/>
      </c>
      <c r="L333" s="30">
        <f t="shared" si="66"/>
        <v>0</v>
      </c>
    </row>
    <row r="334" spans="1:12" ht="16.5">
      <c r="A334" s="52">
        <v>0.5972222222222222</v>
      </c>
      <c r="B334" s="15" t="s">
        <v>474</v>
      </c>
      <c r="C334" s="1" t="str">
        <f t="shared" si="62"/>
        <v>62102</v>
      </c>
      <c r="D334" t="str">
        <f t="shared" si="60"/>
        <v>6</v>
      </c>
      <c r="E334" t="str">
        <f t="shared" si="61"/>
        <v>2102</v>
      </c>
      <c r="F334" s="2">
        <f t="shared" si="58"/>
        <v>0.5833333333333334</v>
      </c>
      <c r="G334" s="30">
        <f t="shared" si="63"/>
        <v>0</v>
      </c>
      <c r="H334">
        <f t="shared" si="64"/>
      </c>
      <c r="I334">
        <f t="shared" si="65"/>
      </c>
      <c r="J334">
        <f>IF($E334="","",IF(COUNTIF(Team!$A$2:$A$1000,$E334)=0,1,""))</f>
      </c>
      <c r="K334">
        <f t="shared" si="59"/>
      </c>
      <c r="L334" s="30">
        <f t="shared" si="66"/>
        <v>0</v>
      </c>
    </row>
    <row r="335" spans="1:12" ht="16.5">
      <c r="A335" s="52">
        <v>0.5972222222222222</v>
      </c>
      <c r="B335" s="15" t="s">
        <v>475</v>
      </c>
      <c r="C335" s="1" t="str">
        <f t="shared" si="62"/>
        <v>61204</v>
      </c>
      <c r="D335" t="str">
        <f t="shared" si="60"/>
        <v>6</v>
      </c>
      <c r="E335" t="str">
        <f t="shared" si="61"/>
        <v>1204</v>
      </c>
      <c r="F335" s="2">
        <f t="shared" si="58"/>
        <v>0.19375000000000053</v>
      </c>
      <c r="G335" s="30">
        <f t="shared" si="63"/>
        <v>0</v>
      </c>
      <c r="H335">
        <f t="shared" si="64"/>
        <v>1</v>
      </c>
      <c r="I335">
        <f t="shared" si="65"/>
        <v>1</v>
      </c>
      <c r="J335">
        <f>IF($E335="","",IF(COUNTIF(Team!$A$2:$A$1000,$E335)=0,1,""))</f>
      </c>
      <c r="K335">
        <f t="shared" si="59"/>
      </c>
      <c r="L335" s="30">
        <f t="shared" si="66"/>
        <v>2</v>
      </c>
    </row>
    <row r="336" spans="1:12" ht="16.5">
      <c r="A336" s="52">
        <v>0.6006944444444444</v>
      </c>
      <c r="B336" s="15" t="s">
        <v>476</v>
      </c>
      <c r="C336" s="1" t="str">
        <f t="shared" si="62"/>
        <v>01207</v>
      </c>
      <c r="D336" t="str">
        <f t="shared" si="60"/>
        <v>0</v>
      </c>
      <c r="E336" t="str">
        <f t="shared" si="61"/>
        <v>1207</v>
      </c>
      <c r="F336" s="2">
        <f t="shared" si="58"/>
        <v>0.5819444444444445</v>
      </c>
      <c r="G336" s="30">
        <f t="shared" si="63"/>
        <v>0</v>
      </c>
      <c r="H336">
        <f t="shared" si="64"/>
      </c>
      <c r="I336">
        <f t="shared" si="65"/>
      </c>
      <c r="J336">
        <f>IF($E336="","",IF(COUNTIF(Team!$A$2:$A$1000,$E336)=0,1,""))</f>
      </c>
      <c r="K336">
        <f t="shared" si="59"/>
      </c>
      <c r="L336" s="30">
        <f t="shared" si="66"/>
        <v>0</v>
      </c>
    </row>
    <row r="337" spans="1:12" ht="16.5">
      <c r="A337" s="52">
        <v>0.6006944444444444</v>
      </c>
      <c r="B337" s="15" t="s">
        <v>477</v>
      </c>
      <c r="C337" s="1" t="str">
        <f t="shared" si="62"/>
        <v>91323</v>
      </c>
      <c r="D337" t="str">
        <f t="shared" si="60"/>
        <v>9</v>
      </c>
      <c r="E337" t="str">
        <f t="shared" si="61"/>
        <v>1323</v>
      </c>
      <c r="F337" s="2">
        <f t="shared" si="58"/>
        <v>0.5875</v>
      </c>
      <c r="G337" s="30">
        <f t="shared" si="63"/>
        <v>0</v>
      </c>
      <c r="H337">
        <f t="shared" si="64"/>
      </c>
      <c r="I337">
        <f t="shared" si="65"/>
      </c>
      <c r="J337">
        <f>IF($E337="","",IF(COUNTIF(Team!$A$2:$A$1000,$E337)=0,1,""))</f>
      </c>
      <c r="K337">
        <f t="shared" si="59"/>
      </c>
      <c r="L337" s="30">
        <f t="shared" si="66"/>
        <v>0</v>
      </c>
    </row>
    <row r="338" spans="1:12" ht="16.5">
      <c r="A338" s="52">
        <v>0.6006944444444444</v>
      </c>
      <c r="B338" s="15" t="s">
        <v>478</v>
      </c>
      <c r="C338" s="1" t="str">
        <f t="shared" si="62"/>
        <v>01405</v>
      </c>
      <c r="D338" t="str">
        <f t="shared" si="60"/>
        <v>0</v>
      </c>
      <c r="E338" t="str">
        <f t="shared" si="61"/>
        <v>1405</v>
      </c>
      <c r="F338" s="2">
        <f t="shared" si="58"/>
        <v>0.5854166666666667</v>
      </c>
      <c r="G338" s="30">
        <f t="shared" si="63"/>
        <v>0</v>
      </c>
      <c r="H338">
        <f t="shared" si="64"/>
      </c>
      <c r="I338">
        <f t="shared" si="65"/>
      </c>
      <c r="J338">
        <f>IF($E338="","",IF(COUNTIF(Team!$A$2:$A$1000,$E338)=0,1,""))</f>
      </c>
      <c r="K338">
        <f t="shared" si="59"/>
      </c>
      <c r="L338" s="30">
        <f t="shared" si="66"/>
        <v>0</v>
      </c>
    </row>
    <row r="339" spans="1:12" ht="16.5">
      <c r="A339" s="52">
        <v>0.6006944444444444</v>
      </c>
      <c r="B339" s="15" t="s">
        <v>479</v>
      </c>
      <c r="C339" s="1" t="str">
        <f t="shared" si="62"/>
        <v>01313</v>
      </c>
      <c r="D339" t="str">
        <f t="shared" si="60"/>
        <v>0</v>
      </c>
      <c r="E339" t="str">
        <f t="shared" si="61"/>
        <v>1313</v>
      </c>
      <c r="F339" s="2">
        <f t="shared" si="58"/>
        <v>0.5965277777777778</v>
      </c>
      <c r="G339" s="30">
        <f t="shared" si="63"/>
        <v>0</v>
      </c>
      <c r="H339">
        <f t="shared" si="64"/>
      </c>
      <c r="I339">
        <f t="shared" si="65"/>
      </c>
      <c r="J339">
        <f>IF($E339="","",IF(COUNTIF(Team!$A$2:$A$1000,$E339)=0,1,""))</f>
      </c>
      <c r="K339">
        <f t="shared" si="59"/>
      </c>
      <c r="L339" s="30">
        <f t="shared" si="66"/>
        <v>0</v>
      </c>
    </row>
    <row r="340" spans="1:12" ht="16.5">
      <c r="A340" s="52">
        <v>0.6034722222222222</v>
      </c>
      <c r="B340" s="15" t="s">
        <v>480</v>
      </c>
      <c r="C340" s="1" t="str">
        <f t="shared" si="62"/>
        <v>91324</v>
      </c>
      <c r="D340" t="str">
        <f t="shared" si="60"/>
        <v>9</v>
      </c>
      <c r="E340" t="str">
        <f t="shared" si="61"/>
        <v>1324</v>
      </c>
      <c r="F340" s="2">
        <f t="shared" si="58"/>
        <v>0.5888888888888889</v>
      </c>
      <c r="G340" s="30">
        <f t="shared" si="63"/>
        <v>0</v>
      </c>
      <c r="H340">
        <f t="shared" si="64"/>
      </c>
      <c r="I340">
        <f t="shared" si="65"/>
      </c>
      <c r="J340">
        <f>IF($E340="","",IF(COUNTIF(Team!$A$2:$A$1000,$E340)=0,1,""))</f>
      </c>
      <c r="K340">
        <f t="shared" si="59"/>
      </c>
      <c r="L340" s="30">
        <f t="shared" si="66"/>
        <v>0</v>
      </c>
    </row>
    <row r="341" spans="1:12" ht="16.5">
      <c r="A341" s="52">
        <v>0.6034722222222222</v>
      </c>
      <c r="B341" s="15" t="s">
        <v>481</v>
      </c>
      <c r="C341" s="1" t="str">
        <f t="shared" si="62"/>
        <v>91404</v>
      </c>
      <c r="D341" t="str">
        <f t="shared" si="60"/>
        <v>9</v>
      </c>
      <c r="E341" t="str">
        <f t="shared" si="61"/>
        <v>1404</v>
      </c>
      <c r="F341" s="2">
        <f t="shared" si="58"/>
        <v>0.5902777777777778</v>
      </c>
      <c r="G341" s="30">
        <f t="shared" si="63"/>
        <v>0</v>
      </c>
      <c r="H341">
        <f t="shared" si="64"/>
      </c>
      <c r="I341">
        <f t="shared" si="65"/>
      </c>
      <c r="J341">
        <f>IF($E341="","",IF(COUNTIF(Team!$A$2:$A$1000,$E341)=0,1,""))</f>
      </c>
      <c r="K341">
        <f t="shared" si="59"/>
      </c>
      <c r="L341" s="30">
        <f t="shared" si="66"/>
        <v>0</v>
      </c>
    </row>
    <row r="342" spans="1:12" ht="16.5">
      <c r="A342" s="52">
        <v>0.6034722222222222</v>
      </c>
      <c r="B342" s="15" t="s">
        <v>482</v>
      </c>
      <c r="C342" s="1" t="str">
        <f t="shared" si="62"/>
        <v>92201</v>
      </c>
      <c r="D342" t="str">
        <f t="shared" si="60"/>
        <v>9</v>
      </c>
      <c r="E342" t="str">
        <f t="shared" si="61"/>
        <v>2201</v>
      </c>
      <c r="F342" s="2">
        <f t="shared" si="58"/>
        <v>0.5902777777777778</v>
      </c>
      <c r="G342" s="30">
        <f t="shared" si="63"/>
        <v>0</v>
      </c>
      <c r="H342">
        <f t="shared" si="64"/>
      </c>
      <c r="I342">
        <f t="shared" si="65"/>
      </c>
      <c r="J342">
        <f>IF($E342="","",IF(COUNTIF(Team!$A$2:$A$1000,$E342)=0,1,""))</f>
      </c>
      <c r="K342">
        <f t="shared" si="59"/>
      </c>
      <c r="L342" s="30">
        <f t="shared" si="66"/>
        <v>0</v>
      </c>
    </row>
    <row r="343" spans="1:12" ht="16.5">
      <c r="A343" s="52">
        <v>0.6034722222222222</v>
      </c>
      <c r="B343" s="15" t="s">
        <v>483</v>
      </c>
      <c r="C343" s="1" t="str">
        <f t="shared" si="62"/>
        <v>92203</v>
      </c>
      <c r="D343" t="str">
        <f t="shared" si="60"/>
        <v>9</v>
      </c>
      <c r="E343" t="str">
        <f t="shared" si="61"/>
        <v>2203</v>
      </c>
      <c r="F343" s="2">
        <f t="shared" si="58"/>
        <v>0.5979166666666667</v>
      </c>
      <c r="G343" s="30">
        <f t="shared" si="63"/>
        <v>0</v>
      </c>
      <c r="H343">
        <f t="shared" si="64"/>
      </c>
      <c r="I343">
        <f t="shared" si="65"/>
      </c>
      <c r="J343">
        <f>IF($E343="","",IF(COUNTIF(Team!$A$2:$A$1000,$E343)=0,1,""))</f>
      </c>
      <c r="K343">
        <f t="shared" si="59"/>
      </c>
      <c r="L343" s="30">
        <f t="shared" si="66"/>
        <v>0</v>
      </c>
    </row>
    <row r="344" spans="1:12" ht="16.5">
      <c r="A344" s="52">
        <v>0.6034722222222222</v>
      </c>
      <c r="B344" s="15" t="s">
        <v>484</v>
      </c>
      <c r="C344" s="1" t="str">
        <f t="shared" si="62"/>
        <v>91216</v>
      </c>
      <c r="D344" t="str">
        <f t="shared" si="60"/>
        <v>9</v>
      </c>
      <c r="E344" t="str">
        <f t="shared" si="61"/>
        <v>1216</v>
      </c>
      <c r="F344" s="2">
        <f t="shared" si="58"/>
        <v>0.5986111111111111</v>
      </c>
      <c r="G344" s="30">
        <f t="shared" si="63"/>
        <v>0</v>
      </c>
      <c r="H344">
        <f t="shared" si="64"/>
      </c>
      <c r="I344">
        <f t="shared" si="65"/>
      </c>
      <c r="J344">
        <f>IF($E344="","",IF(COUNTIF(Team!$A$2:$A$1000,$E344)=0,1,""))</f>
      </c>
      <c r="K344">
        <f t="shared" si="59"/>
      </c>
      <c r="L344" s="30">
        <f t="shared" si="66"/>
        <v>0</v>
      </c>
    </row>
    <row r="345" spans="1:12" ht="16.5">
      <c r="A345" s="52">
        <v>0.6034722222222222</v>
      </c>
      <c r="B345" s="15" t="s">
        <v>485</v>
      </c>
      <c r="C345" s="1" t="str">
        <f t="shared" si="62"/>
        <v>91215</v>
      </c>
      <c r="D345" t="str">
        <f t="shared" si="60"/>
        <v>9</v>
      </c>
      <c r="E345" t="str">
        <f t="shared" si="61"/>
        <v>1215</v>
      </c>
      <c r="F345" s="2">
        <f t="shared" si="58"/>
        <v>0.6013888888888889</v>
      </c>
      <c r="G345" s="30">
        <f t="shared" si="63"/>
        <v>0</v>
      </c>
      <c r="H345">
        <f t="shared" si="64"/>
      </c>
      <c r="I345">
        <f t="shared" si="65"/>
      </c>
      <c r="J345">
        <f>IF($E345="","",IF(COUNTIF(Team!$A$2:$A$1000,$E345)=0,1,""))</f>
      </c>
      <c r="K345">
        <f t="shared" si="59"/>
      </c>
      <c r="L345" s="30">
        <f t="shared" si="66"/>
        <v>0</v>
      </c>
    </row>
    <row r="346" spans="1:12" ht="16.5">
      <c r="A346" s="52">
        <v>0.6034722222222222</v>
      </c>
      <c r="B346" s="15" t="s">
        <v>486</v>
      </c>
      <c r="C346" s="1" t="str">
        <f t="shared" si="62"/>
        <v>92205</v>
      </c>
      <c r="D346" t="str">
        <f t="shared" si="60"/>
        <v>9</v>
      </c>
      <c r="E346" t="str">
        <f t="shared" si="61"/>
        <v>2205</v>
      </c>
      <c r="F346" s="2">
        <f t="shared" si="58"/>
        <v>0.6020833333333333</v>
      </c>
      <c r="G346" s="30">
        <f t="shared" si="63"/>
        <v>0</v>
      </c>
      <c r="H346">
        <f t="shared" si="64"/>
      </c>
      <c r="I346">
        <f t="shared" si="65"/>
      </c>
      <c r="J346">
        <f>IF($E346="","",IF(COUNTIF(Team!$A$2:$A$1000,$E346)=0,1,""))</f>
      </c>
      <c r="K346">
        <f t="shared" si="59"/>
      </c>
      <c r="L346" s="30">
        <f t="shared" si="66"/>
        <v>0</v>
      </c>
    </row>
    <row r="347" spans="1:12" ht="16.5">
      <c r="A347" s="52">
        <v>0.611111111111111</v>
      </c>
      <c r="B347" s="15" t="s">
        <v>488</v>
      </c>
      <c r="C347" s="1" t="str">
        <f t="shared" si="62"/>
        <v>71107</v>
      </c>
      <c r="D347" t="str">
        <f t="shared" si="60"/>
        <v>7</v>
      </c>
      <c r="E347" t="str">
        <f t="shared" si="61"/>
        <v>1107</v>
      </c>
      <c r="F347" s="2">
        <f t="shared" si="58"/>
        <v>0.5770833333333333</v>
      </c>
      <c r="G347" s="30">
        <f t="shared" si="63"/>
        <v>0</v>
      </c>
      <c r="H347">
        <f t="shared" si="64"/>
      </c>
      <c r="I347">
        <f t="shared" si="65"/>
      </c>
      <c r="J347">
        <f>IF($E347="","",IF(COUNTIF(Team!$A$2:$A$1000,$E347)=0,1,""))</f>
      </c>
      <c r="K347">
        <f t="shared" si="59"/>
      </c>
      <c r="L347" s="30">
        <f t="shared" si="66"/>
        <v>0</v>
      </c>
    </row>
    <row r="348" spans="1:12" ht="16.5">
      <c r="A348" s="52">
        <v>0.611111111111111</v>
      </c>
      <c r="B348" s="15" t="s">
        <v>489</v>
      </c>
      <c r="C348" s="1" t="str">
        <f t="shared" si="62"/>
        <v>71201</v>
      </c>
      <c r="D348" t="str">
        <f t="shared" si="60"/>
        <v>7</v>
      </c>
      <c r="E348" t="str">
        <f t="shared" si="61"/>
        <v>1201</v>
      </c>
      <c r="F348" s="2">
        <f t="shared" si="58"/>
        <v>0.5638888888888889</v>
      </c>
      <c r="G348" s="30">
        <f t="shared" si="63"/>
        <v>0</v>
      </c>
      <c r="H348">
        <f t="shared" si="64"/>
      </c>
      <c r="I348">
        <f t="shared" si="65"/>
      </c>
      <c r="J348">
        <f>IF($E348="","",IF(COUNTIF(Team!$A$2:$A$1000,$E348)=0,1,""))</f>
      </c>
      <c r="K348">
        <f t="shared" si="59"/>
      </c>
      <c r="L348" s="30">
        <f t="shared" si="66"/>
        <v>0</v>
      </c>
    </row>
    <row r="349" spans="1:12" ht="16.5">
      <c r="A349" s="52">
        <v>0.611111111111111</v>
      </c>
      <c r="B349" s="15" t="s">
        <v>490</v>
      </c>
      <c r="C349" s="1" t="str">
        <f t="shared" si="62"/>
        <v>71202</v>
      </c>
      <c r="D349" t="str">
        <f t="shared" si="60"/>
        <v>7</v>
      </c>
      <c r="E349" t="str">
        <f t="shared" si="61"/>
        <v>1202</v>
      </c>
      <c r="F349" s="2">
        <f t="shared" si="58"/>
        <v>0.5888888888888889</v>
      </c>
      <c r="G349" s="30">
        <f t="shared" si="63"/>
        <v>0</v>
      </c>
      <c r="H349">
        <f t="shared" si="64"/>
      </c>
      <c r="I349">
        <f t="shared" si="65"/>
      </c>
      <c r="J349">
        <f>IF($E349="","",IF(COUNTIF(Team!$A$2:$A$1000,$E349)=0,1,""))</f>
      </c>
      <c r="K349">
        <f t="shared" si="59"/>
      </c>
      <c r="L349" s="30">
        <f t="shared" si="66"/>
        <v>0</v>
      </c>
    </row>
    <row r="350" spans="1:12" ht="16.5">
      <c r="A350" s="52">
        <v>0.611111111111111</v>
      </c>
      <c r="B350" s="15" t="s">
        <v>491</v>
      </c>
      <c r="C350" s="1" t="str">
        <f t="shared" si="62"/>
        <v>71209</v>
      </c>
      <c r="D350" t="str">
        <f t="shared" si="60"/>
        <v>7</v>
      </c>
      <c r="E350" t="str">
        <f t="shared" si="61"/>
        <v>1209</v>
      </c>
      <c r="F350" s="2">
        <f t="shared" si="58"/>
        <v>0.5930555555555556</v>
      </c>
      <c r="G350" s="30">
        <f t="shared" si="63"/>
        <v>0</v>
      </c>
      <c r="H350">
        <f t="shared" si="64"/>
      </c>
      <c r="I350">
        <f t="shared" si="65"/>
      </c>
      <c r="J350">
        <f>IF($E350="","",IF(COUNTIF(Team!$A$2:$A$1000,$E350)=0,1,""))</f>
      </c>
      <c r="K350">
        <f t="shared" si="59"/>
      </c>
      <c r="L350" s="30">
        <f t="shared" si="66"/>
        <v>0</v>
      </c>
    </row>
    <row r="351" spans="1:12" ht="16.5">
      <c r="A351" s="52">
        <v>0.611111111111111</v>
      </c>
      <c r="B351" s="15" t="s">
        <v>492</v>
      </c>
      <c r="C351" s="1" t="str">
        <f t="shared" si="62"/>
        <v>71211</v>
      </c>
      <c r="D351" t="str">
        <f t="shared" si="60"/>
        <v>7</v>
      </c>
      <c r="E351" t="str">
        <f t="shared" si="61"/>
        <v>1211</v>
      </c>
      <c r="F351" s="2">
        <f t="shared" si="58"/>
        <v>0.5909722222222222</v>
      </c>
      <c r="G351" s="30">
        <f t="shared" si="63"/>
        <v>0</v>
      </c>
      <c r="H351">
        <f t="shared" si="64"/>
      </c>
      <c r="I351">
        <f t="shared" si="65"/>
      </c>
      <c r="J351">
        <f>IF($E351="","",IF(COUNTIF(Team!$A$2:$A$1000,$E351)=0,1,""))</f>
      </c>
      <c r="K351">
        <f t="shared" si="59"/>
      </c>
      <c r="L351" s="30">
        <f t="shared" si="66"/>
        <v>0</v>
      </c>
    </row>
    <row r="352" spans="1:12" ht="16.5">
      <c r="A352" s="52">
        <v>0.611111111111111</v>
      </c>
      <c r="B352" s="15" t="s">
        <v>493</v>
      </c>
      <c r="C352" s="1" t="str">
        <f t="shared" si="62"/>
        <v>71212</v>
      </c>
      <c r="D352" t="str">
        <f t="shared" si="60"/>
        <v>7</v>
      </c>
      <c r="E352" t="str">
        <f t="shared" si="61"/>
        <v>1212</v>
      </c>
      <c r="F352" s="2">
        <f t="shared" si="58"/>
        <v>0.5888888888888889</v>
      </c>
      <c r="G352" s="30">
        <f t="shared" si="63"/>
        <v>0</v>
      </c>
      <c r="H352">
        <f t="shared" si="64"/>
      </c>
      <c r="I352">
        <f t="shared" si="65"/>
      </c>
      <c r="J352">
        <f>IF($E352="","",IF(COUNTIF(Team!$A$2:$A$1000,$E352)=0,1,""))</f>
      </c>
      <c r="K352">
        <f t="shared" si="59"/>
      </c>
      <c r="L352" s="30">
        <f t="shared" si="66"/>
        <v>0</v>
      </c>
    </row>
    <row r="353" spans="1:12" ht="16.5">
      <c r="A353" s="52">
        <v>0.611111111111111</v>
      </c>
      <c r="B353" s="15" t="s">
        <v>494</v>
      </c>
      <c r="C353" s="1" t="str">
        <f t="shared" si="62"/>
        <v>71213</v>
      </c>
      <c r="D353" t="str">
        <f t="shared" si="60"/>
        <v>7</v>
      </c>
      <c r="E353" t="str">
        <f t="shared" si="61"/>
        <v>1213</v>
      </c>
      <c r="F353" s="2">
        <f t="shared" si="58"/>
        <v>0.5868055555555556</v>
      </c>
      <c r="G353" s="30">
        <f t="shared" si="63"/>
        <v>0</v>
      </c>
      <c r="H353">
        <f t="shared" si="64"/>
      </c>
      <c r="I353">
        <f t="shared" si="65"/>
      </c>
      <c r="J353">
        <f>IF($E353="","",IF(COUNTIF(Team!$A$2:$A$1000,$E353)=0,1,""))</f>
      </c>
      <c r="K353">
        <f t="shared" si="59"/>
      </c>
      <c r="L353" s="30">
        <f t="shared" si="66"/>
        <v>0</v>
      </c>
    </row>
    <row r="354" spans="1:12" ht="16.5">
      <c r="A354" s="52">
        <v>0.611111111111111</v>
      </c>
      <c r="B354" s="15" t="s">
        <v>495</v>
      </c>
      <c r="C354" s="1" t="str">
        <f t="shared" si="62"/>
        <v>71310</v>
      </c>
      <c r="D354" t="str">
        <f t="shared" si="60"/>
        <v>7</v>
      </c>
      <c r="E354" t="str">
        <f t="shared" si="61"/>
        <v>1310</v>
      </c>
      <c r="F354" s="2">
        <f t="shared" si="58"/>
        <v>0.5826388888888888</v>
      </c>
      <c r="G354" s="30">
        <f t="shared" si="63"/>
        <v>0</v>
      </c>
      <c r="H354">
        <f t="shared" si="64"/>
      </c>
      <c r="I354">
        <f t="shared" si="65"/>
      </c>
      <c r="J354">
        <f>IF($E354="","",IF(COUNTIF(Team!$A$2:$A$1000,$E354)=0,1,""))</f>
      </c>
      <c r="K354">
        <f t="shared" si="59"/>
      </c>
      <c r="L354" s="30">
        <f t="shared" si="66"/>
        <v>0</v>
      </c>
    </row>
    <row r="355" spans="1:12" ht="16.5">
      <c r="A355" s="52">
        <v>0.61875</v>
      </c>
      <c r="B355" s="15" t="s">
        <v>497</v>
      </c>
      <c r="C355" s="1" t="str">
        <f t="shared" si="62"/>
        <v>01304</v>
      </c>
      <c r="D355" t="str">
        <f t="shared" si="60"/>
        <v>0</v>
      </c>
      <c r="E355" t="str">
        <f t="shared" si="61"/>
        <v>1304</v>
      </c>
      <c r="F355" s="2">
        <f t="shared" si="58"/>
        <v>0.6013888888888889</v>
      </c>
      <c r="G355" s="30">
        <f t="shared" si="63"/>
        <v>0</v>
      </c>
      <c r="H355">
        <f t="shared" si="64"/>
      </c>
      <c r="I355">
        <f t="shared" si="65"/>
      </c>
      <c r="J355">
        <f>IF($E355="","",IF(COUNTIF(Team!$A$2:$A$1000,$E355)=0,1,""))</f>
      </c>
      <c r="K355">
        <f t="shared" si="59"/>
      </c>
      <c r="L355" s="30">
        <f t="shared" si="66"/>
        <v>0</v>
      </c>
    </row>
    <row r="356" spans="1:12" ht="16.5">
      <c r="A356" s="52">
        <v>0.61875</v>
      </c>
      <c r="B356" s="15" t="s">
        <v>498</v>
      </c>
      <c r="C356" s="1" t="str">
        <f t="shared" si="62"/>
        <v>02201</v>
      </c>
      <c r="D356" t="str">
        <f t="shared" si="60"/>
        <v>0</v>
      </c>
      <c r="E356" t="str">
        <f t="shared" si="61"/>
        <v>2201</v>
      </c>
      <c r="F356" s="2">
        <f t="shared" si="58"/>
        <v>0.6069444444444444</v>
      </c>
      <c r="G356" s="30">
        <f t="shared" si="63"/>
        <v>0</v>
      </c>
      <c r="H356">
        <f t="shared" si="64"/>
      </c>
      <c r="I356">
        <f t="shared" si="65"/>
      </c>
      <c r="J356">
        <f>IF($E356="","",IF(COUNTIF(Team!$A$2:$A$1000,$E356)=0,1,""))</f>
      </c>
      <c r="K356">
        <f t="shared" si="59"/>
      </c>
      <c r="L356" s="30">
        <f t="shared" si="66"/>
        <v>0</v>
      </c>
    </row>
    <row r="357" spans="1:12" ht="16.5">
      <c r="A357" s="52">
        <v>0.61875</v>
      </c>
      <c r="B357" s="15" t="s">
        <v>499</v>
      </c>
      <c r="C357" s="1" t="str">
        <f t="shared" si="62"/>
        <v>02408</v>
      </c>
      <c r="D357" t="str">
        <f t="shared" si="60"/>
        <v>0</v>
      </c>
      <c r="E357" t="str">
        <f t="shared" si="61"/>
        <v>2408</v>
      </c>
      <c r="F357" s="2">
        <f t="shared" si="58"/>
        <v>0.6020833333333333</v>
      </c>
      <c r="G357" s="30">
        <f t="shared" si="63"/>
        <v>0</v>
      </c>
      <c r="H357">
        <f t="shared" si="64"/>
      </c>
      <c r="I357">
        <f t="shared" si="65"/>
      </c>
      <c r="J357">
        <f>IF($E357="","",IF(COUNTIF(Team!$A$2:$A$1000,$E357)=0,1,""))</f>
      </c>
      <c r="K357">
        <f t="shared" si="59"/>
      </c>
      <c r="L357" s="30">
        <f t="shared" si="66"/>
        <v>0</v>
      </c>
    </row>
    <row r="358" spans="1:12" ht="16.5">
      <c r="A358" s="52">
        <v>0.61875</v>
      </c>
      <c r="B358" s="15" t="s">
        <v>500</v>
      </c>
      <c r="C358" s="1" t="str">
        <f t="shared" si="62"/>
        <v>02412</v>
      </c>
      <c r="D358" t="str">
        <f t="shared" si="60"/>
        <v>0</v>
      </c>
      <c r="E358" t="str">
        <f t="shared" si="61"/>
        <v>2412</v>
      </c>
      <c r="F358" s="2">
        <f t="shared" si="58"/>
        <v>0.6062500000000001</v>
      </c>
      <c r="G358" s="30">
        <f t="shared" si="63"/>
        <v>0</v>
      </c>
      <c r="H358">
        <f t="shared" si="64"/>
      </c>
      <c r="I358">
        <f t="shared" si="65"/>
      </c>
      <c r="J358">
        <f>IF($E358="","",IF(COUNTIF(Team!$A$2:$A$1000,$E358)=0,1,""))</f>
      </c>
      <c r="K358">
        <f t="shared" si="59"/>
      </c>
      <c r="L358" s="30">
        <f t="shared" si="66"/>
        <v>0</v>
      </c>
    </row>
    <row r="359" spans="1:12" ht="16.5">
      <c r="A359" s="52">
        <v>0.61875</v>
      </c>
      <c r="B359" s="15" t="s">
        <v>501</v>
      </c>
      <c r="C359" s="1" t="str">
        <f t="shared" si="62"/>
        <v>01324</v>
      </c>
      <c r="D359" t="str">
        <f t="shared" si="60"/>
        <v>0</v>
      </c>
      <c r="E359" t="str">
        <f t="shared" si="61"/>
        <v>1324</v>
      </c>
      <c r="F359" s="2">
        <f t="shared" si="58"/>
        <v>0.6041666666666666</v>
      </c>
      <c r="G359" s="30">
        <f t="shared" si="63"/>
        <v>0</v>
      </c>
      <c r="H359">
        <f t="shared" si="64"/>
      </c>
      <c r="I359">
        <f t="shared" si="65"/>
      </c>
      <c r="J359">
        <f>IF($E359="","",IF(COUNTIF(Team!$A$2:$A$1000,$E359)=0,1,""))</f>
      </c>
      <c r="K359">
        <f t="shared" si="59"/>
      </c>
      <c r="L359" s="30">
        <f t="shared" si="66"/>
        <v>0</v>
      </c>
    </row>
    <row r="360" spans="1:12" ht="16.5">
      <c r="A360" s="52">
        <v>0.61875</v>
      </c>
      <c r="B360" s="15" t="s">
        <v>502</v>
      </c>
      <c r="C360" s="1" t="str">
        <f t="shared" si="62"/>
        <v>91106</v>
      </c>
      <c r="D360" t="str">
        <f t="shared" si="60"/>
        <v>9</v>
      </c>
      <c r="E360" t="str">
        <f t="shared" si="61"/>
        <v>1106</v>
      </c>
      <c r="F360" s="2">
        <f t="shared" si="58"/>
        <v>0.6048611111111112</v>
      </c>
      <c r="G360" s="30">
        <f t="shared" si="63"/>
        <v>0</v>
      </c>
      <c r="H360">
        <f t="shared" si="64"/>
      </c>
      <c r="I360">
        <f t="shared" si="65"/>
      </c>
      <c r="J360">
        <f>IF($E360="","",IF(COUNTIF(Team!$A$2:$A$1000,$E360)=0,1,""))</f>
      </c>
      <c r="K360">
        <f t="shared" si="59"/>
      </c>
      <c r="L360" s="30">
        <f t="shared" si="66"/>
        <v>0</v>
      </c>
    </row>
    <row r="361" spans="1:12" ht="16.5">
      <c r="A361" s="52">
        <v>0.61875</v>
      </c>
      <c r="B361" s="15" t="s">
        <v>503</v>
      </c>
      <c r="C361" s="1" t="str">
        <f t="shared" si="62"/>
        <v>92303</v>
      </c>
      <c r="D361" t="str">
        <f t="shared" si="60"/>
        <v>9</v>
      </c>
      <c r="E361" t="str">
        <f t="shared" si="61"/>
        <v>2303</v>
      </c>
      <c r="F361" s="2">
        <f t="shared" si="58"/>
        <v>0.6048611111111112</v>
      </c>
      <c r="G361" s="30">
        <f t="shared" si="63"/>
        <v>0</v>
      </c>
      <c r="H361">
        <f t="shared" si="64"/>
      </c>
      <c r="I361">
        <f t="shared" si="65"/>
      </c>
      <c r="J361">
        <f>IF($E361="","",IF(COUNTIF(Team!$A$2:$A$1000,$E361)=0,1,""))</f>
      </c>
      <c r="K361">
        <f t="shared" si="59"/>
      </c>
      <c r="L361" s="30">
        <f t="shared" si="66"/>
        <v>0</v>
      </c>
    </row>
    <row r="362" spans="1:12" ht="16.5">
      <c r="A362" s="52">
        <v>0.61875</v>
      </c>
      <c r="B362" s="15" t="s">
        <v>504</v>
      </c>
      <c r="C362" s="1" t="str">
        <f t="shared" si="62"/>
        <v>91101</v>
      </c>
      <c r="D362" t="str">
        <f t="shared" si="60"/>
        <v>9</v>
      </c>
      <c r="E362" t="str">
        <f t="shared" si="61"/>
        <v>1101</v>
      </c>
      <c r="F362" s="2">
        <f t="shared" si="58"/>
        <v>0.6083333333333333</v>
      </c>
      <c r="G362" s="30">
        <f t="shared" si="63"/>
        <v>0</v>
      </c>
      <c r="H362">
        <f t="shared" si="64"/>
      </c>
      <c r="I362">
        <f t="shared" si="65"/>
      </c>
      <c r="J362">
        <f>IF($E362="","",IF(COUNTIF(Team!$A$2:$A$1000,$E362)=0,1,""))</f>
      </c>
      <c r="K362">
        <f t="shared" si="59"/>
      </c>
      <c r="L362" s="30">
        <f t="shared" si="66"/>
        <v>0</v>
      </c>
    </row>
    <row r="363" spans="1:12" ht="16.5">
      <c r="A363" s="52">
        <v>0.61875</v>
      </c>
      <c r="B363" s="15" t="s">
        <v>505</v>
      </c>
      <c r="C363" s="1" t="str">
        <f t="shared" si="62"/>
        <v>91402</v>
      </c>
      <c r="D363" t="str">
        <f t="shared" si="60"/>
        <v>9</v>
      </c>
      <c r="E363" t="str">
        <f t="shared" si="61"/>
        <v>1402</v>
      </c>
      <c r="F363" s="2">
        <f t="shared" si="58"/>
        <v>0.6090277777777778</v>
      </c>
      <c r="G363" s="30">
        <f t="shared" si="63"/>
        <v>0</v>
      </c>
      <c r="H363">
        <f t="shared" si="64"/>
      </c>
      <c r="I363">
        <f t="shared" si="65"/>
      </c>
      <c r="J363">
        <f>IF($E363="","",IF(COUNTIF(Team!$A$2:$A$1000,$E363)=0,1,""))</f>
      </c>
      <c r="K363">
        <f t="shared" si="59"/>
      </c>
      <c r="L363" s="30">
        <f t="shared" si="66"/>
        <v>0</v>
      </c>
    </row>
    <row r="364" spans="1:12" ht="16.5">
      <c r="A364" s="52">
        <v>0.61875</v>
      </c>
      <c r="B364" s="15" t="s">
        <v>506</v>
      </c>
      <c r="C364" s="1" t="str">
        <f t="shared" si="62"/>
        <v>91206</v>
      </c>
      <c r="D364" t="str">
        <f t="shared" si="60"/>
        <v>9</v>
      </c>
      <c r="E364" t="str">
        <f t="shared" si="61"/>
        <v>1206</v>
      </c>
      <c r="F364" s="2">
        <f t="shared" si="58"/>
        <v>0.6124999999999999</v>
      </c>
      <c r="G364" s="30">
        <f t="shared" si="63"/>
        <v>0</v>
      </c>
      <c r="H364">
        <f t="shared" si="64"/>
      </c>
      <c r="I364">
        <f t="shared" si="65"/>
      </c>
      <c r="J364">
        <f>IF($E364="","",IF(COUNTIF(Team!$A$2:$A$1000,$E364)=0,1,""))</f>
      </c>
      <c r="K364">
        <f t="shared" si="59"/>
      </c>
      <c r="L364" s="30">
        <f t="shared" si="66"/>
        <v>0</v>
      </c>
    </row>
    <row r="365" spans="1:12" ht="16.5">
      <c r="A365" s="52">
        <v>0.61875</v>
      </c>
      <c r="B365" s="15" t="s">
        <v>507</v>
      </c>
      <c r="C365" s="1" t="str">
        <f t="shared" si="62"/>
        <v>91318</v>
      </c>
      <c r="D365" t="str">
        <f t="shared" si="60"/>
        <v>9</v>
      </c>
      <c r="E365" t="str">
        <f t="shared" si="61"/>
        <v>1318</v>
      </c>
      <c r="F365" s="2">
        <f t="shared" si="58"/>
        <v>0.6145833333333334</v>
      </c>
      <c r="G365" s="30">
        <f t="shared" si="63"/>
        <v>0</v>
      </c>
      <c r="H365">
        <f t="shared" si="64"/>
      </c>
      <c r="I365">
        <f t="shared" si="65"/>
      </c>
      <c r="J365">
        <f>IF($E365="","",IF(COUNTIF(Team!$A$2:$A$1000,$E365)=0,1,""))</f>
      </c>
      <c r="K365">
        <f t="shared" si="59"/>
      </c>
      <c r="L365" s="30">
        <f t="shared" si="66"/>
        <v>0</v>
      </c>
    </row>
    <row r="366" spans="1:12" ht="16.5">
      <c r="A366" s="52">
        <v>0.61875</v>
      </c>
      <c r="B366" s="15" t="s">
        <v>508</v>
      </c>
      <c r="C366" s="1" t="str">
        <f t="shared" si="62"/>
        <v>91303</v>
      </c>
      <c r="D366" t="str">
        <f t="shared" si="60"/>
        <v>9</v>
      </c>
      <c r="E366" t="str">
        <f t="shared" si="61"/>
        <v>1303</v>
      </c>
      <c r="F366" s="2">
        <f t="shared" si="58"/>
        <v>0.6152777777777778</v>
      </c>
      <c r="G366" s="30">
        <f t="shared" si="63"/>
        <v>0</v>
      </c>
      <c r="H366">
        <f t="shared" si="64"/>
      </c>
      <c r="I366">
        <f t="shared" si="65"/>
      </c>
      <c r="J366">
        <f>IF($E366="","",IF(COUNTIF(Team!$A$2:$A$1000,$E366)=0,1,""))</f>
      </c>
      <c r="K366">
        <f t="shared" si="59"/>
      </c>
      <c r="L366" s="30">
        <f t="shared" si="66"/>
        <v>0</v>
      </c>
    </row>
    <row r="367" spans="1:12" ht="16.5">
      <c r="A367" s="52">
        <v>0.61875</v>
      </c>
      <c r="B367" s="15" t="s">
        <v>509</v>
      </c>
      <c r="C367" s="1" t="str">
        <f t="shared" si="62"/>
        <v>92103</v>
      </c>
      <c r="D367" t="str">
        <f t="shared" si="60"/>
        <v>9</v>
      </c>
      <c r="E367" t="str">
        <f t="shared" si="61"/>
        <v>2103</v>
      </c>
      <c r="F367" s="2">
        <f t="shared" si="58"/>
        <v>0.6173611111111111</v>
      </c>
      <c r="G367" s="30">
        <f t="shared" si="63"/>
        <v>0</v>
      </c>
      <c r="H367">
        <f t="shared" si="64"/>
      </c>
      <c r="I367">
        <f t="shared" si="65"/>
      </c>
      <c r="J367">
        <f>IF($E367="","",IF(COUNTIF(Team!$A$2:$A$1000,$E367)=0,1,""))</f>
      </c>
      <c r="K367">
        <f t="shared" si="59"/>
      </c>
      <c r="L367" s="30">
        <f t="shared" si="66"/>
        <v>0</v>
      </c>
    </row>
    <row r="368" spans="1:12" ht="16.5">
      <c r="A368" s="52">
        <v>0.6236111111111111</v>
      </c>
      <c r="B368" s="15" t="s">
        <v>510</v>
      </c>
      <c r="C368" s="1" t="str">
        <f t="shared" si="62"/>
        <v>92304</v>
      </c>
      <c r="D368" t="str">
        <f t="shared" si="60"/>
        <v>9</v>
      </c>
      <c r="E368" t="str">
        <f t="shared" si="61"/>
        <v>2304</v>
      </c>
      <c r="F368" s="2">
        <f t="shared" si="58"/>
        <v>0.61875</v>
      </c>
      <c r="G368" s="30">
        <f t="shared" si="63"/>
        <v>0</v>
      </c>
      <c r="H368">
        <f t="shared" si="64"/>
      </c>
      <c r="I368">
        <f t="shared" si="65"/>
      </c>
      <c r="J368">
        <f>IF($E368="","",IF(COUNTIF(Team!$A$2:$A$1000,$E368)=0,1,""))</f>
      </c>
      <c r="K368">
        <f t="shared" si="59"/>
      </c>
      <c r="L368" s="30">
        <f t="shared" si="66"/>
        <v>0</v>
      </c>
    </row>
    <row r="369" spans="1:12" ht="16.5">
      <c r="A369" s="52">
        <v>0.6236111111111111</v>
      </c>
      <c r="B369" s="15" t="s">
        <v>511</v>
      </c>
      <c r="C369" s="1" t="str">
        <f t="shared" si="62"/>
        <v>92204</v>
      </c>
      <c r="D369" t="str">
        <f t="shared" si="60"/>
        <v>9</v>
      </c>
      <c r="E369" t="str">
        <f t="shared" si="61"/>
        <v>2204</v>
      </c>
      <c r="F369" s="2">
        <f t="shared" si="58"/>
        <v>0.6006944444444444</v>
      </c>
      <c r="G369" s="30">
        <f t="shared" si="63"/>
        <v>0</v>
      </c>
      <c r="H369">
        <f t="shared" si="64"/>
      </c>
      <c r="I369">
        <f t="shared" si="65"/>
      </c>
      <c r="J369">
        <f>IF($E369="","",IF(COUNTIF(Team!$A$2:$A$1000,$E369)=0,1,""))</f>
      </c>
      <c r="K369">
        <f t="shared" si="59"/>
      </c>
      <c r="L369" s="30">
        <f t="shared" si="66"/>
        <v>0</v>
      </c>
    </row>
    <row r="370" spans="1:12" ht="16.5">
      <c r="A370" s="52">
        <v>0.6236111111111111</v>
      </c>
      <c r="B370" s="15" t="s">
        <v>512</v>
      </c>
      <c r="C370" s="1" t="str">
        <f t="shared" si="62"/>
        <v>91301</v>
      </c>
      <c r="D370" t="str">
        <f t="shared" si="60"/>
        <v>9</v>
      </c>
      <c r="E370" t="str">
        <f t="shared" si="61"/>
        <v>1301</v>
      </c>
      <c r="F370" s="2">
        <f t="shared" si="58"/>
        <v>0.6194444444444445</v>
      </c>
      <c r="G370" s="30">
        <f t="shared" si="63"/>
        <v>0</v>
      </c>
      <c r="H370">
        <f t="shared" si="64"/>
      </c>
      <c r="I370">
        <f t="shared" si="65"/>
      </c>
      <c r="J370">
        <f>IF($E370="","",IF(COUNTIF(Team!$A$2:$A$1000,$E370)=0,1,""))</f>
      </c>
      <c r="K370">
        <f t="shared" si="59"/>
      </c>
      <c r="L370" s="30">
        <f t="shared" si="66"/>
        <v>0</v>
      </c>
    </row>
    <row r="371" spans="1:12" ht="16.5">
      <c r="A371" s="52">
        <v>0.6236111111111111</v>
      </c>
      <c r="B371" s="15" t="s">
        <v>514</v>
      </c>
      <c r="C371" s="1" t="str">
        <f t="shared" si="62"/>
        <v>01215</v>
      </c>
      <c r="D371" t="str">
        <f t="shared" si="60"/>
        <v>0</v>
      </c>
      <c r="E371" t="str">
        <f t="shared" si="61"/>
        <v>1215</v>
      </c>
      <c r="F371" s="2">
        <f aca="true" t="shared" si="67" ref="F371:F434">IF(ISERROR(TIME(MID($B371,6,2),MID($B371,8,2),0)),"",TIME(MID($B371,6,2),MID($B371,8,2),0))</f>
        <v>0.6118055555555556</v>
      </c>
      <c r="G371" s="30">
        <f t="shared" si="63"/>
        <v>0</v>
      </c>
      <c r="H371">
        <f t="shared" si="64"/>
      </c>
      <c r="I371">
        <f t="shared" si="65"/>
      </c>
      <c r="J371">
        <f>IF($E371="","",IF(COUNTIF(Team!$A$2:$A$1000,$E371)=0,1,""))</f>
      </c>
      <c r="K371">
        <f aca="true" t="shared" si="68" ref="K371:K434">IF($E371="","",IF(LEN($B371)&lt;&gt;9,1,""))</f>
      </c>
      <c r="L371" s="30">
        <f t="shared" si="66"/>
        <v>0</v>
      </c>
    </row>
    <row r="372" spans="1:12" ht="16.5">
      <c r="A372" s="52">
        <v>0.6236111111111111</v>
      </c>
      <c r="B372" s="15" t="s">
        <v>515</v>
      </c>
      <c r="C372" s="1" t="str">
        <f t="shared" si="62"/>
        <v>01216</v>
      </c>
      <c r="D372" t="str">
        <f t="shared" si="60"/>
        <v>0</v>
      </c>
      <c r="E372" t="str">
        <f t="shared" si="61"/>
        <v>1216</v>
      </c>
      <c r="F372" s="2">
        <f t="shared" si="67"/>
        <v>0.6138888888888888</v>
      </c>
      <c r="G372" s="30">
        <f t="shared" si="63"/>
        <v>0</v>
      </c>
      <c r="H372">
        <f t="shared" si="64"/>
      </c>
      <c r="I372">
        <f t="shared" si="65"/>
      </c>
      <c r="J372">
        <f>IF($E372="","",IF(COUNTIF(Team!$A$2:$A$1000,$E372)=0,1,""))</f>
      </c>
      <c r="K372">
        <f t="shared" si="68"/>
      </c>
      <c r="L372" s="30">
        <f t="shared" si="66"/>
        <v>0</v>
      </c>
    </row>
    <row r="373" spans="1:12" ht="16.5">
      <c r="A373" s="52">
        <v>0.6236111111111111</v>
      </c>
      <c r="B373" s="15" t="s">
        <v>516</v>
      </c>
      <c r="C373" s="1" t="str">
        <f t="shared" si="62"/>
        <v>01404</v>
      </c>
      <c r="D373" t="str">
        <f t="shared" si="60"/>
        <v>0</v>
      </c>
      <c r="E373" t="str">
        <f t="shared" si="61"/>
        <v>1404</v>
      </c>
      <c r="F373" s="2">
        <f t="shared" si="67"/>
        <v>0.6097222222222222</v>
      </c>
      <c r="G373" s="30">
        <f t="shared" si="63"/>
        <v>0</v>
      </c>
      <c r="H373">
        <f t="shared" si="64"/>
      </c>
      <c r="I373">
        <f t="shared" si="65"/>
      </c>
      <c r="J373">
        <f>IF($E373="","",IF(COUNTIF(Team!$A$2:$A$1000,$E373)=0,1,""))</f>
      </c>
      <c r="K373">
        <f t="shared" si="68"/>
      </c>
      <c r="L373" s="30">
        <f t="shared" si="66"/>
        <v>0</v>
      </c>
    </row>
    <row r="374" spans="1:12" ht="16.5">
      <c r="A374" s="52">
        <v>0.6236111111111111</v>
      </c>
      <c r="B374" s="15" t="s">
        <v>517</v>
      </c>
      <c r="C374" s="1" t="str">
        <f t="shared" si="62"/>
        <v>02203</v>
      </c>
      <c r="D374" t="str">
        <f t="shared" si="60"/>
        <v>0</v>
      </c>
      <c r="E374" t="str">
        <f t="shared" si="61"/>
        <v>2203</v>
      </c>
      <c r="F374" s="2">
        <f t="shared" si="67"/>
        <v>0.6152777777777778</v>
      </c>
      <c r="G374" s="30">
        <f t="shared" si="63"/>
        <v>0</v>
      </c>
      <c r="H374">
        <f t="shared" si="64"/>
      </c>
      <c r="I374">
        <f t="shared" si="65"/>
      </c>
      <c r="J374">
        <f>IF($E374="","",IF(COUNTIF(Team!$A$2:$A$1000,$E374)=0,1,""))</f>
      </c>
      <c r="K374">
        <f t="shared" si="68"/>
      </c>
      <c r="L374" s="30">
        <f t="shared" si="66"/>
        <v>0</v>
      </c>
    </row>
    <row r="375" spans="1:12" ht="16.5">
      <c r="A375" s="52">
        <v>0.6236111111111111</v>
      </c>
      <c r="B375" s="15" t="s">
        <v>518</v>
      </c>
      <c r="C375" s="1" t="str">
        <f t="shared" si="62"/>
        <v>02205</v>
      </c>
      <c r="D375" t="str">
        <f t="shared" si="60"/>
        <v>0</v>
      </c>
      <c r="E375" t="str">
        <f t="shared" si="61"/>
        <v>2205</v>
      </c>
      <c r="F375" s="2">
        <f t="shared" si="67"/>
        <v>0.6180555555555556</v>
      </c>
      <c r="G375" s="30">
        <f t="shared" si="63"/>
        <v>0</v>
      </c>
      <c r="H375">
        <f t="shared" si="64"/>
      </c>
      <c r="I375">
        <f t="shared" si="65"/>
      </c>
      <c r="J375">
        <f>IF($E375="","",IF(COUNTIF(Team!$A$2:$A$1000,$E375)=0,1,""))</f>
      </c>
      <c r="K375">
        <f t="shared" si="68"/>
      </c>
      <c r="L375" s="30">
        <f t="shared" si="66"/>
        <v>0</v>
      </c>
    </row>
    <row r="376" spans="1:12" ht="16.5">
      <c r="A376" s="52">
        <v>0.6236111111111111</v>
      </c>
      <c r="B376" s="15" t="s">
        <v>519</v>
      </c>
      <c r="C376" s="1" t="str">
        <f t="shared" si="62"/>
        <v>02303</v>
      </c>
      <c r="D376" t="str">
        <f t="shared" si="60"/>
        <v>0</v>
      </c>
      <c r="E376" t="str">
        <f t="shared" si="61"/>
        <v>2303</v>
      </c>
      <c r="F376" s="2">
        <f t="shared" si="67"/>
        <v>0.61875</v>
      </c>
      <c r="G376" s="30">
        <f t="shared" si="63"/>
        <v>0</v>
      </c>
      <c r="H376">
        <f t="shared" si="64"/>
      </c>
      <c r="I376">
        <f t="shared" si="65"/>
      </c>
      <c r="J376">
        <f>IF($E376="","",IF(COUNTIF(Team!$A$2:$A$1000,$E376)=0,1,""))</f>
      </c>
      <c r="K376">
        <f t="shared" si="68"/>
      </c>
      <c r="L376" s="30">
        <f t="shared" si="66"/>
        <v>0</v>
      </c>
    </row>
    <row r="377" spans="1:12" ht="16.5">
      <c r="A377" s="52">
        <v>0.6236111111111111</v>
      </c>
      <c r="B377" s="15" t="s">
        <v>520</v>
      </c>
      <c r="C377" s="1" t="str">
        <f t="shared" si="62"/>
        <v>02410</v>
      </c>
      <c r="D377" t="str">
        <f t="shared" si="60"/>
        <v>0</v>
      </c>
      <c r="E377" t="str">
        <f t="shared" si="61"/>
        <v>2410</v>
      </c>
      <c r="F377" s="2">
        <f t="shared" si="67"/>
        <v>0.6152777777777778</v>
      </c>
      <c r="G377" s="30">
        <f t="shared" si="63"/>
        <v>0</v>
      </c>
      <c r="H377">
        <f t="shared" si="64"/>
      </c>
      <c r="I377">
        <f t="shared" si="65"/>
      </c>
      <c r="J377">
        <f>IF($E377="","",IF(COUNTIF(Team!$A$2:$A$1000,$E377)=0,1,""))</f>
      </c>
      <c r="K377">
        <f t="shared" si="68"/>
      </c>
      <c r="L377" s="30">
        <f t="shared" si="66"/>
        <v>0</v>
      </c>
    </row>
    <row r="378" spans="1:12" ht="16.5">
      <c r="A378" s="52">
        <v>0.6236111111111111</v>
      </c>
      <c r="B378" s="15" t="s">
        <v>521</v>
      </c>
      <c r="C378" s="1" t="str">
        <f t="shared" si="62"/>
        <v>01106</v>
      </c>
      <c r="D378" t="str">
        <f t="shared" si="60"/>
        <v>0</v>
      </c>
      <c r="E378" t="str">
        <f t="shared" si="61"/>
        <v>1106</v>
      </c>
      <c r="F378" s="2">
        <f t="shared" si="67"/>
        <v>0.6201388888888889</v>
      </c>
      <c r="G378" s="30">
        <f t="shared" si="63"/>
        <v>0</v>
      </c>
      <c r="H378">
        <f t="shared" si="64"/>
      </c>
      <c r="I378">
        <f t="shared" si="65"/>
      </c>
      <c r="J378">
        <f>IF($E378="","",IF(COUNTIF(Team!$A$2:$A$1000,$E378)=0,1,""))</f>
      </c>
      <c r="K378">
        <f t="shared" si="68"/>
      </c>
      <c r="L378" s="30">
        <f t="shared" si="66"/>
        <v>0</v>
      </c>
    </row>
    <row r="379" spans="1:12" ht="16.5">
      <c r="A379" s="52">
        <v>0.6236111111111111</v>
      </c>
      <c r="B379" s="15" t="s">
        <v>522</v>
      </c>
      <c r="C379" s="1" t="str">
        <f t="shared" si="62"/>
        <v>02407</v>
      </c>
      <c r="D379" t="str">
        <f t="shared" si="60"/>
        <v>0</v>
      </c>
      <c r="E379" t="str">
        <f t="shared" si="61"/>
        <v>2407</v>
      </c>
      <c r="F379" s="2">
        <f t="shared" si="67"/>
        <v>0.6201388888888889</v>
      </c>
      <c r="G379" s="30">
        <f t="shared" si="63"/>
        <v>0</v>
      </c>
      <c r="H379">
        <f t="shared" si="64"/>
      </c>
      <c r="I379">
        <f t="shared" si="65"/>
      </c>
      <c r="J379">
        <f>IF($E379="","",IF(COUNTIF(Team!$A$2:$A$1000,$E379)=0,1,""))</f>
      </c>
      <c r="K379">
        <f t="shared" si="68"/>
      </c>
      <c r="L379" s="30">
        <f t="shared" si="66"/>
        <v>0</v>
      </c>
    </row>
    <row r="380" spans="1:12" ht="16.5">
      <c r="A380" s="52">
        <v>0.6298611111111111</v>
      </c>
      <c r="B380" s="15" t="s">
        <v>524</v>
      </c>
      <c r="C380" s="1" t="str">
        <f t="shared" si="62"/>
        <v>01101</v>
      </c>
      <c r="D380" t="str">
        <f t="shared" si="60"/>
        <v>0</v>
      </c>
      <c r="E380" t="str">
        <f t="shared" si="61"/>
        <v>1101</v>
      </c>
      <c r="F380" s="2">
        <f t="shared" si="67"/>
        <v>0.6222222222222222</v>
      </c>
      <c r="G380" s="30">
        <f t="shared" si="63"/>
        <v>0</v>
      </c>
      <c r="H380">
        <f t="shared" si="64"/>
      </c>
      <c r="I380">
        <f t="shared" si="65"/>
      </c>
      <c r="J380">
        <f>IF($E380="","",IF(COUNTIF(Team!$A$2:$A$1000,$E380)=0,1,""))</f>
      </c>
      <c r="K380">
        <f t="shared" si="68"/>
      </c>
      <c r="L380" s="30">
        <f t="shared" si="66"/>
        <v>0</v>
      </c>
    </row>
    <row r="381" spans="1:12" ht="16.5">
      <c r="A381" s="52">
        <v>0.6298611111111111</v>
      </c>
      <c r="B381" s="15" t="s">
        <v>525</v>
      </c>
      <c r="C381" s="1" t="str">
        <f t="shared" si="62"/>
        <v>02409</v>
      </c>
      <c r="D381" t="str">
        <f t="shared" si="60"/>
        <v>0</v>
      </c>
      <c r="E381" t="str">
        <f t="shared" si="61"/>
        <v>2409</v>
      </c>
      <c r="F381" s="2">
        <f t="shared" si="67"/>
        <v>0.6229166666666667</v>
      </c>
      <c r="G381" s="30">
        <f t="shared" si="63"/>
        <v>0</v>
      </c>
      <c r="H381">
        <f t="shared" si="64"/>
      </c>
      <c r="I381">
        <f t="shared" si="65"/>
      </c>
      <c r="J381">
        <f>IF($E381="","",IF(COUNTIF(Team!$A$2:$A$1000,$E381)=0,1,""))</f>
      </c>
      <c r="K381">
        <f t="shared" si="68"/>
      </c>
      <c r="L381" s="30">
        <f t="shared" si="66"/>
        <v>0</v>
      </c>
    </row>
    <row r="382" spans="1:12" ht="16.5">
      <c r="A382" s="52">
        <v>0.6368055555555555</v>
      </c>
      <c r="B382" s="15" t="s">
        <v>527</v>
      </c>
      <c r="C382" s="1" t="str">
        <f t="shared" si="62"/>
        <v>81205</v>
      </c>
      <c r="D382" t="str">
        <f t="shared" si="60"/>
        <v>8</v>
      </c>
      <c r="E382" t="str">
        <f t="shared" si="61"/>
        <v>1205</v>
      </c>
      <c r="F382" s="2">
        <f t="shared" si="67"/>
        <v>0.6083333333333333</v>
      </c>
      <c r="G382" s="30">
        <f t="shared" si="63"/>
        <v>0</v>
      </c>
      <c r="H382">
        <f t="shared" si="64"/>
      </c>
      <c r="I382">
        <f t="shared" si="65"/>
      </c>
      <c r="J382">
        <f>IF($E382="","",IF(COUNTIF(Team!$A$2:$A$1000,$E382)=0,1,""))</f>
      </c>
      <c r="K382">
        <f t="shared" si="68"/>
      </c>
      <c r="L382" s="30">
        <f t="shared" si="66"/>
        <v>0</v>
      </c>
    </row>
    <row r="383" spans="1:12" ht="16.5">
      <c r="A383" s="52">
        <v>0.6368055555555555</v>
      </c>
      <c r="B383" s="15" t="s">
        <v>528</v>
      </c>
      <c r="C383" s="1" t="str">
        <f t="shared" si="62"/>
        <v>81214</v>
      </c>
      <c r="D383" t="str">
        <f t="shared" si="60"/>
        <v>8</v>
      </c>
      <c r="E383" t="str">
        <f t="shared" si="61"/>
        <v>1214</v>
      </c>
      <c r="F383" s="2">
        <f t="shared" si="67"/>
        <v>0.6006944444444444</v>
      </c>
      <c r="G383" s="30">
        <f t="shared" si="63"/>
        <v>0</v>
      </c>
      <c r="H383">
        <f t="shared" si="64"/>
      </c>
      <c r="I383">
        <f t="shared" si="65"/>
      </c>
      <c r="J383">
        <f>IF($E383="","",IF(COUNTIF(Team!$A$2:$A$1000,$E383)=0,1,""))</f>
      </c>
      <c r="K383">
        <f t="shared" si="68"/>
      </c>
      <c r="L383" s="30">
        <f t="shared" si="66"/>
        <v>0</v>
      </c>
    </row>
    <row r="384" spans="1:12" ht="16.5">
      <c r="A384" s="52">
        <v>0.6368055555555555</v>
      </c>
      <c r="B384" s="15" t="s">
        <v>529</v>
      </c>
      <c r="C384" s="1" t="str">
        <f t="shared" si="62"/>
        <v>81217</v>
      </c>
      <c r="D384" t="str">
        <f t="shared" si="60"/>
        <v>8</v>
      </c>
      <c r="E384" t="str">
        <f t="shared" si="61"/>
        <v>1217</v>
      </c>
      <c r="F384" s="2">
        <f t="shared" si="67"/>
        <v>0.5847222222222223</v>
      </c>
      <c r="G384" s="30">
        <f t="shared" si="63"/>
        <v>0</v>
      </c>
      <c r="H384">
        <f t="shared" si="64"/>
      </c>
      <c r="I384">
        <f t="shared" si="65"/>
      </c>
      <c r="J384">
        <f>IF($E384="","",IF(COUNTIF(Team!$A$2:$A$1000,$E384)=0,1,""))</f>
      </c>
      <c r="K384">
        <f t="shared" si="68"/>
      </c>
      <c r="L384" s="30">
        <f t="shared" si="66"/>
        <v>0</v>
      </c>
    </row>
    <row r="385" spans="1:12" ht="16.5">
      <c r="A385" s="52">
        <v>0.6368055555555555</v>
      </c>
      <c r="B385" s="15" t="s">
        <v>530</v>
      </c>
      <c r="C385" s="1" t="str">
        <f t="shared" si="62"/>
        <v>81305</v>
      </c>
      <c r="D385" t="str">
        <f t="shared" si="60"/>
        <v>8</v>
      </c>
      <c r="E385" t="str">
        <f t="shared" si="61"/>
        <v>1305</v>
      </c>
      <c r="F385" s="2">
        <f t="shared" si="67"/>
        <v>0.5868055555555556</v>
      </c>
      <c r="G385" s="30">
        <f t="shared" si="63"/>
        <v>0</v>
      </c>
      <c r="H385">
        <f t="shared" si="64"/>
      </c>
      <c r="I385">
        <f t="shared" si="65"/>
      </c>
      <c r="J385">
        <f>IF($E385="","",IF(COUNTIF(Team!$A$2:$A$1000,$E385)=0,1,""))</f>
      </c>
      <c r="K385">
        <f t="shared" si="68"/>
      </c>
      <c r="L385" s="30">
        <f t="shared" si="66"/>
        <v>0</v>
      </c>
    </row>
    <row r="386" spans="1:12" ht="16.5">
      <c r="A386" s="52">
        <v>0.6368055555555555</v>
      </c>
      <c r="B386" s="15" t="s">
        <v>531</v>
      </c>
      <c r="C386" s="1" t="str">
        <f t="shared" si="62"/>
        <v>81307</v>
      </c>
      <c r="D386" t="str">
        <f t="shared" si="60"/>
        <v>8</v>
      </c>
      <c r="E386" t="str">
        <f t="shared" si="61"/>
        <v>1307</v>
      </c>
      <c r="F386" s="2">
        <f t="shared" si="67"/>
        <v>0.6138888888888888</v>
      </c>
      <c r="G386" s="30">
        <f t="shared" si="63"/>
        <v>0</v>
      </c>
      <c r="H386">
        <f t="shared" si="64"/>
      </c>
      <c r="I386">
        <f t="shared" si="65"/>
      </c>
      <c r="J386">
        <f>IF($E386="","",IF(COUNTIF(Team!$A$2:$A$1000,$E386)=0,1,""))</f>
      </c>
      <c r="K386">
        <f t="shared" si="68"/>
      </c>
      <c r="L386" s="30">
        <f t="shared" si="66"/>
        <v>0</v>
      </c>
    </row>
    <row r="387" spans="1:12" ht="16.5">
      <c r="A387" s="52">
        <v>0.6368055555555555</v>
      </c>
      <c r="B387" s="15" t="s">
        <v>532</v>
      </c>
      <c r="C387" s="1" t="str">
        <f t="shared" si="62"/>
        <v>81308</v>
      </c>
      <c r="D387" t="str">
        <f aca="true" t="shared" si="69" ref="D387:D450">LEFT($B387)</f>
        <v>8</v>
      </c>
      <c r="E387" t="str">
        <f aca="true" t="shared" si="70" ref="E387:E450">MID($B387,2,4)</f>
        <v>1308</v>
      </c>
      <c r="F387" s="2">
        <f t="shared" si="67"/>
        <v>0.6166666666666667</v>
      </c>
      <c r="G387" s="30">
        <f t="shared" si="63"/>
        <v>0</v>
      </c>
      <c r="H387">
        <f t="shared" si="64"/>
      </c>
      <c r="I387">
        <f t="shared" si="65"/>
      </c>
      <c r="J387">
        <f>IF($E387="","",IF(COUNTIF(Team!$A$2:$A$1000,$E387)=0,1,""))</f>
      </c>
      <c r="K387">
        <f t="shared" si="68"/>
      </c>
      <c r="L387" s="30">
        <f t="shared" si="66"/>
        <v>0</v>
      </c>
    </row>
    <row r="388" spans="1:12" ht="16.5">
      <c r="A388" s="52">
        <v>0.6368055555555555</v>
      </c>
      <c r="B388" s="15" t="s">
        <v>533</v>
      </c>
      <c r="C388" s="1" t="str">
        <f aca="true" t="shared" si="71" ref="C388:C451">IF($B388&lt;&gt;"",LEFT($B388,5),"")</f>
        <v>81309</v>
      </c>
      <c r="D388" t="str">
        <f t="shared" si="69"/>
        <v>8</v>
      </c>
      <c r="E388" t="str">
        <f t="shared" si="70"/>
        <v>1309</v>
      </c>
      <c r="F388" s="2">
        <f t="shared" si="67"/>
        <v>0.6145833333333334</v>
      </c>
      <c r="G388" s="30">
        <f aca="true" t="shared" si="72" ref="G388:G451">IF($C388&lt;&gt;"",COUNTIF($C$3:$C$1001,$C388)-1,"")</f>
        <v>0</v>
      </c>
      <c r="H388">
        <f aca="true" t="shared" si="73" ref="H388:H451">IF(OR(VALUE(RIGHT($B388,2))&gt;60,VALUE(MID($B388,6,2))&gt;24),1,"")</f>
      </c>
      <c r="I388">
        <f aca="true" t="shared" si="74" ref="I388:I451">IF($B388&lt;&gt;"",IF(OR(VALUE(MID($B388,6,2))&lt;6,VALUE(MID($B388,6,4))&gt;1930),1,""),"")</f>
      </c>
      <c r="J388">
        <f>IF($E388="","",IF(COUNTIF(Team!$A$2:$A$1000,$E388)=0,1,""))</f>
      </c>
      <c r="K388">
        <f t="shared" si="68"/>
      </c>
      <c r="L388" s="30">
        <f aca="true" t="shared" si="75" ref="L388:L451">SUM(G388:K388)</f>
        <v>0</v>
      </c>
    </row>
    <row r="389" spans="1:12" ht="16.5">
      <c r="A389" s="52">
        <v>0.6368055555555555</v>
      </c>
      <c r="B389" s="15" t="s">
        <v>534</v>
      </c>
      <c r="C389" s="1" t="str">
        <f t="shared" si="71"/>
        <v>81311</v>
      </c>
      <c r="D389" t="str">
        <f t="shared" si="69"/>
        <v>8</v>
      </c>
      <c r="E389" t="str">
        <f t="shared" si="70"/>
        <v>1311</v>
      </c>
      <c r="F389" s="2">
        <f t="shared" si="67"/>
        <v>0.6124999999999999</v>
      </c>
      <c r="G389" s="30">
        <f t="shared" si="72"/>
        <v>0</v>
      </c>
      <c r="H389">
        <f t="shared" si="73"/>
      </c>
      <c r="I389">
        <f t="shared" si="74"/>
      </c>
      <c r="J389">
        <f>IF($E389="","",IF(COUNTIF(Team!$A$2:$A$1000,$E389)=0,1,""))</f>
      </c>
      <c r="K389">
        <f t="shared" si="68"/>
      </c>
      <c r="L389" s="30">
        <f t="shared" si="75"/>
        <v>0</v>
      </c>
    </row>
    <row r="390" spans="1:12" ht="16.5">
      <c r="A390" s="52">
        <v>0.6368055555555555</v>
      </c>
      <c r="B390" s="15" t="s">
        <v>535</v>
      </c>
      <c r="C390" s="1" t="str">
        <f t="shared" si="71"/>
        <v>81312</v>
      </c>
      <c r="D390" t="str">
        <f t="shared" si="69"/>
        <v>8</v>
      </c>
      <c r="E390" t="str">
        <f t="shared" si="70"/>
        <v>1312</v>
      </c>
      <c r="F390" s="2">
        <f t="shared" si="67"/>
        <v>0.6124999999999999</v>
      </c>
      <c r="G390" s="30">
        <f t="shared" si="72"/>
        <v>0</v>
      </c>
      <c r="H390">
        <f t="shared" si="73"/>
      </c>
      <c r="I390">
        <f t="shared" si="74"/>
      </c>
      <c r="J390">
        <f>IF($E390="","",IF(COUNTIF(Team!$A$2:$A$1000,$E390)=0,1,""))</f>
      </c>
      <c r="K390">
        <f t="shared" si="68"/>
      </c>
      <c r="L390" s="30">
        <f t="shared" si="75"/>
        <v>0</v>
      </c>
    </row>
    <row r="391" spans="1:12" ht="16.5">
      <c r="A391" s="52">
        <v>0.6368055555555555</v>
      </c>
      <c r="B391" s="15" t="s">
        <v>536</v>
      </c>
      <c r="C391" s="1" t="str">
        <f t="shared" si="71"/>
        <v>81314</v>
      </c>
      <c r="D391" t="str">
        <f t="shared" si="69"/>
        <v>8</v>
      </c>
      <c r="E391" t="str">
        <f t="shared" si="70"/>
        <v>1314</v>
      </c>
      <c r="F391" s="2">
        <f t="shared" si="67"/>
        <v>0.5944444444444444</v>
      </c>
      <c r="G391" s="30">
        <f t="shared" si="72"/>
        <v>0</v>
      </c>
      <c r="H391">
        <f t="shared" si="73"/>
      </c>
      <c r="I391">
        <f t="shared" si="74"/>
      </c>
      <c r="J391">
        <f>IF($E391="","",IF(COUNTIF(Team!$A$2:$A$1000,$E391)=0,1,""))</f>
      </c>
      <c r="K391">
        <f t="shared" si="68"/>
      </c>
      <c r="L391" s="30">
        <f t="shared" si="75"/>
        <v>0</v>
      </c>
    </row>
    <row r="392" spans="1:12" ht="16.5">
      <c r="A392" s="52">
        <v>0.6368055555555555</v>
      </c>
      <c r="B392" s="15" t="s">
        <v>537</v>
      </c>
      <c r="C392" s="1" t="str">
        <f t="shared" si="71"/>
        <v>81316</v>
      </c>
      <c r="D392" t="str">
        <f t="shared" si="69"/>
        <v>8</v>
      </c>
      <c r="E392" t="str">
        <f t="shared" si="70"/>
        <v>1316</v>
      </c>
      <c r="F392" s="2">
        <f t="shared" si="67"/>
        <v>0.59375</v>
      </c>
      <c r="G392" s="30">
        <f t="shared" si="72"/>
        <v>0</v>
      </c>
      <c r="H392">
        <f t="shared" si="73"/>
      </c>
      <c r="I392">
        <f t="shared" si="74"/>
      </c>
      <c r="J392">
        <f>IF($E392="","",IF(COUNTIF(Team!$A$2:$A$1000,$E392)=0,1,""))</f>
      </c>
      <c r="K392">
        <f t="shared" si="68"/>
      </c>
      <c r="L392" s="30">
        <f t="shared" si="75"/>
        <v>0</v>
      </c>
    </row>
    <row r="393" spans="1:12" ht="16.5">
      <c r="A393" s="52">
        <v>0.6368055555555555</v>
      </c>
      <c r="B393" s="15" t="s">
        <v>538</v>
      </c>
      <c r="C393" s="1" t="str">
        <f t="shared" si="71"/>
        <v>81317</v>
      </c>
      <c r="D393" t="str">
        <f t="shared" si="69"/>
        <v>8</v>
      </c>
      <c r="E393" t="str">
        <f t="shared" si="70"/>
        <v>1317</v>
      </c>
      <c r="F393" s="2">
        <f t="shared" si="67"/>
        <v>0.611111111111111</v>
      </c>
      <c r="G393" s="30">
        <f t="shared" si="72"/>
        <v>0</v>
      </c>
      <c r="H393">
        <f t="shared" si="73"/>
      </c>
      <c r="I393">
        <f t="shared" si="74"/>
      </c>
      <c r="J393">
        <f>IF($E393="","",IF(COUNTIF(Team!$A$2:$A$1000,$E393)=0,1,""))</f>
      </c>
      <c r="K393">
        <f t="shared" si="68"/>
      </c>
      <c r="L393" s="30">
        <f t="shared" si="75"/>
        <v>0</v>
      </c>
    </row>
    <row r="394" spans="1:12" ht="16.5">
      <c r="A394" s="52">
        <v>0.6368055555555555</v>
      </c>
      <c r="B394" s="15" t="s">
        <v>539</v>
      </c>
      <c r="C394" s="1" t="str">
        <f t="shared" si="71"/>
        <v>81321</v>
      </c>
      <c r="D394" t="str">
        <f t="shared" si="69"/>
        <v>8</v>
      </c>
      <c r="E394" t="str">
        <f t="shared" si="70"/>
        <v>1321</v>
      </c>
      <c r="F394" s="2">
        <f t="shared" si="67"/>
        <v>0.6131944444444445</v>
      </c>
      <c r="G394" s="30">
        <f t="shared" si="72"/>
        <v>0</v>
      </c>
      <c r="H394">
        <f t="shared" si="73"/>
      </c>
      <c r="I394">
        <f t="shared" si="74"/>
      </c>
      <c r="J394">
        <f>IF($E394="","",IF(COUNTIF(Team!$A$2:$A$1000,$E394)=0,1,""))</f>
      </c>
      <c r="K394">
        <f t="shared" si="68"/>
      </c>
      <c r="L394" s="30">
        <f t="shared" si="75"/>
        <v>0</v>
      </c>
    </row>
    <row r="395" spans="1:12" ht="16.5">
      <c r="A395" s="52">
        <v>0.6368055555555555</v>
      </c>
      <c r="B395" s="15" t="s">
        <v>540</v>
      </c>
      <c r="C395" s="1" t="str">
        <f t="shared" si="71"/>
        <v>81322</v>
      </c>
      <c r="D395" t="str">
        <f t="shared" si="69"/>
        <v>8</v>
      </c>
      <c r="E395" t="str">
        <f t="shared" si="70"/>
        <v>1322</v>
      </c>
      <c r="F395" s="2">
        <f t="shared" si="67"/>
        <v>0.59375</v>
      </c>
      <c r="G395" s="30">
        <f t="shared" si="72"/>
        <v>0</v>
      </c>
      <c r="H395">
        <f t="shared" si="73"/>
      </c>
      <c r="I395">
        <f t="shared" si="74"/>
      </c>
      <c r="J395">
        <f>IF($E395="","",IF(COUNTIF(Team!$A$2:$A$1000,$E395)=0,1,""))</f>
      </c>
      <c r="K395">
        <f t="shared" si="68"/>
      </c>
      <c r="L395" s="30">
        <f t="shared" si="75"/>
        <v>0</v>
      </c>
    </row>
    <row r="396" spans="1:12" ht="16.5">
      <c r="A396" s="52">
        <v>0.6368055555555555</v>
      </c>
      <c r="B396" s="15" t="s">
        <v>541</v>
      </c>
      <c r="C396" s="1" t="str">
        <f t="shared" si="71"/>
        <v>81326</v>
      </c>
      <c r="D396" t="str">
        <f t="shared" si="69"/>
        <v>8</v>
      </c>
      <c r="E396" t="str">
        <f t="shared" si="70"/>
        <v>1326</v>
      </c>
      <c r="F396" s="2">
        <f t="shared" si="67"/>
        <v>0.5944444444444444</v>
      </c>
      <c r="G396" s="30">
        <f t="shared" si="72"/>
        <v>0</v>
      </c>
      <c r="H396">
        <f t="shared" si="73"/>
      </c>
      <c r="I396">
        <f t="shared" si="74"/>
      </c>
      <c r="J396">
        <f>IF($E396="","",IF(COUNTIF(Team!$A$2:$A$1000,$E396)=0,1,""))</f>
      </c>
      <c r="K396">
        <f t="shared" si="68"/>
      </c>
      <c r="L396" s="30">
        <f t="shared" si="75"/>
        <v>0</v>
      </c>
    </row>
    <row r="397" spans="1:12" ht="16.5">
      <c r="A397" s="52">
        <v>0.6368055555555555</v>
      </c>
      <c r="B397" s="15" t="s">
        <v>542</v>
      </c>
      <c r="C397" s="1" t="str">
        <f t="shared" si="71"/>
        <v>81327</v>
      </c>
      <c r="D397" t="str">
        <f t="shared" si="69"/>
        <v>8</v>
      </c>
      <c r="E397" t="str">
        <f t="shared" si="70"/>
        <v>1327</v>
      </c>
      <c r="F397" s="2">
        <f t="shared" si="67"/>
        <v>0.5888888888888889</v>
      </c>
      <c r="G397" s="30">
        <f t="shared" si="72"/>
        <v>0</v>
      </c>
      <c r="H397">
        <f t="shared" si="73"/>
      </c>
      <c r="I397">
        <f t="shared" si="74"/>
      </c>
      <c r="J397">
        <f>IF($E397="","",IF(COUNTIF(Team!$A$2:$A$1000,$E397)=0,1,""))</f>
      </c>
      <c r="K397">
        <f t="shared" si="68"/>
      </c>
      <c r="L397" s="30">
        <f t="shared" si="75"/>
        <v>0</v>
      </c>
    </row>
    <row r="398" spans="1:12" ht="16.5">
      <c r="A398" s="52">
        <v>0.6368055555555555</v>
      </c>
      <c r="B398" s="15" t="s">
        <v>543</v>
      </c>
      <c r="C398" s="1" t="str">
        <f t="shared" si="71"/>
        <v>82104</v>
      </c>
      <c r="D398" t="str">
        <f t="shared" si="69"/>
        <v>8</v>
      </c>
      <c r="E398" t="str">
        <f t="shared" si="70"/>
        <v>2104</v>
      </c>
      <c r="F398" s="2">
        <f t="shared" si="67"/>
        <v>0.5944444444444444</v>
      </c>
      <c r="G398" s="30">
        <f t="shared" si="72"/>
        <v>0</v>
      </c>
      <c r="H398">
        <f t="shared" si="73"/>
      </c>
      <c r="I398">
        <f t="shared" si="74"/>
      </c>
      <c r="J398">
        <f>IF($E398="","",IF(COUNTIF(Team!$A$2:$A$1000,$E398)=0,1,""))</f>
      </c>
      <c r="K398">
        <f t="shared" si="68"/>
      </c>
      <c r="L398" s="30">
        <f t="shared" si="75"/>
        <v>0</v>
      </c>
    </row>
    <row r="399" spans="3:12" ht="16.5">
      <c r="C399" s="1">
        <f t="shared" si="71"/>
      </c>
      <c r="D399">
        <f t="shared" si="69"/>
      </c>
      <c r="E399">
        <f t="shared" si="70"/>
      </c>
      <c r="F399" s="2">
        <f t="shared" si="67"/>
      </c>
      <c r="G399" s="30">
        <f t="shared" si="72"/>
      </c>
      <c r="H399" t="e">
        <f t="shared" si="73"/>
        <v>#VALUE!</v>
      </c>
      <c r="I399">
        <f t="shared" si="74"/>
      </c>
      <c r="J399">
        <f>IF($E399="","",IF(COUNTIF(Team!$A$2:$A$1000,$E399)=0,1,""))</f>
      </c>
      <c r="K399">
        <f t="shared" si="68"/>
      </c>
      <c r="L399" s="30" t="e">
        <f t="shared" si="75"/>
        <v>#VALUE!</v>
      </c>
    </row>
    <row r="400" spans="1:12" ht="16.5">
      <c r="A400" s="52">
        <v>0.6368055555555555</v>
      </c>
      <c r="B400" s="15" t="s">
        <v>544</v>
      </c>
      <c r="C400" s="1" t="str">
        <f t="shared" si="71"/>
        <v>82301</v>
      </c>
      <c r="D400" t="str">
        <f t="shared" si="69"/>
        <v>8</v>
      </c>
      <c r="E400" t="str">
        <f t="shared" si="70"/>
        <v>2301</v>
      </c>
      <c r="F400" s="2">
        <f t="shared" si="67"/>
        <v>0.611111111111111</v>
      </c>
      <c r="G400" s="30">
        <f t="shared" si="72"/>
        <v>0</v>
      </c>
      <c r="H400">
        <f t="shared" si="73"/>
      </c>
      <c r="I400">
        <f t="shared" si="74"/>
      </c>
      <c r="J400">
        <f>IF($E400="","",IF(COUNTIF(Team!$A$2:$A$1000,$E400)=0,1,""))</f>
      </c>
      <c r="K400">
        <f t="shared" si="68"/>
      </c>
      <c r="L400" s="30">
        <f t="shared" si="75"/>
        <v>0</v>
      </c>
    </row>
    <row r="401" spans="1:12" ht="16.5">
      <c r="A401" s="52">
        <v>0.6368055555555555</v>
      </c>
      <c r="B401" s="15" t="s">
        <v>545</v>
      </c>
      <c r="C401" s="1" t="str">
        <f t="shared" si="71"/>
        <v>01206</v>
      </c>
      <c r="D401" t="str">
        <f t="shared" si="69"/>
        <v>0</v>
      </c>
      <c r="E401" t="str">
        <f t="shared" si="70"/>
        <v>1206</v>
      </c>
      <c r="F401" s="2">
        <f t="shared" si="67"/>
        <v>0.6291666666666667</v>
      </c>
      <c r="G401" s="30">
        <f t="shared" si="72"/>
        <v>0</v>
      </c>
      <c r="H401">
        <f t="shared" si="73"/>
      </c>
      <c r="I401">
        <f t="shared" si="74"/>
      </c>
      <c r="J401">
        <f>IF($E401="","",IF(COUNTIF(Team!$A$2:$A$1000,$E401)=0,1,""))</f>
      </c>
      <c r="K401">
        <f t="shared" si="68"/>
      </c>
      <c r="L401" s="30">
        <f t="shared" si="75"/>
        <v>0</v>
      </c>
    </row>
    <row r="402" spans="1:12" ht="16.5">
      <c r="A402" s="52">
        <v>0.642361111111111</v>
      </c>
      <c r="B402" s="15" t="s">
        <v>547</v>
      </c>
      <c r="C402" s="1" t="str">
        <f t="shared" si="71"/>
        <v>71102</v>
      </c>
      <c r="D402" t="str">
        <f t="shared" si="69"/>
        <v>7</v>
      </c>
      <c r="E402" t="str">
        <f t="shared" si="70"/>
        <v>1102</v>
      </c>
      <c r="F402" s="2">
        <f t="shared" si="67"/>
        <v>0.6145833333333334</v>
      </c>
      <c r="G402" s="30">
        <f t="shared" si="72"/>
        <v>0</v>
      </c>
      <c r="H402">
        <f t="shared" si="73"/>
      </c>
      <c r="I402">
        <f t="shared" si="74"/>
      </c>
      <c r="J402">
        <f>IF($E402="","",IF(COUNTIF(Team!$A$2:$A$1000,$E402)=0,1,""))</f>
      </c>
      <c r="K402">
        <f t="shared" si="68"/>
      </c>
      <c r="L402" s="30">
        <f t="shared" si="75"/>
        <v>0</v>
      </c>
    </row>
    <row r="403" spans="1:12" ht="16.5">
      <c r="A403" s="52">
        <v>0.642361111111111</v>
      </c>
      <c r="B403" s="15" t="s">
        <v>548</v>
      </c>
      <c r="C403" s="1" t="str">
        <f t="shared" si="71"/>
        <v>71203</v>
      </c>
      <c r="D403" t="str">
        <f t="shared" si="69"/>
        <v>7</v>
      </c>
      <c r="E403" t="str">
        <f t="shared" si="70"/>
        <v>1203</v>
      </c>
      <c r="F403" s="2">
        <f t="shared" si="67"/>
        <v>0.6194444444444445</v>
      </c>
      <c r="G403" s="30">
        <f t="shared" si="72"/>
        <v>0</v>
      </c>
      <c r="H403">
        <f t="shared" si="73"/>
      </c>
      <c r="I403">
        <f t="shared" si="74"/>
      </c>
      <c r="J403">
        <f>IF($E403="","",IF(COUNTIF(Team!$A$2:$A$1000,$E403)=0,1,""))</f>
      </c>
      <c r="K403">
        <f t="shared" si="68"/>
      </c>
      <c r="L403" s="30">
        <f t="shared" si="75"/>
        <v>0</v>
      </c>
    </row>
    <row r="404" spans="1:12" ht="16.5">
      <c r="A404" s="52">
        <v>0.642361111111111</v>
      </c>
      <c r="B404" s="15" t="s">
        <v>549</v>
      </c>
      <c r="C404" s="1" t="str">
        <f t="shared" si="71"/>
        <v>71208</v>
      </c>
      <c r="D404" t="str">
        <f t="shared" si="69"/>
        <v>7</v>
      </c>
      <c r="E404" t="str">
        <f t="shared" si="70"/>
        <v>1208</v>
      </c>
      <c r="F404" s="2">
        <f t="shared" si="67"/>
        <v>0.6368055555555555</v>
      </c>
      <c r="G404" s="30">
        <f t="shared" si="72"/>
        <v>0</v>
      </c>
      <c r="H404">
        <f t="shared" si="73"/>
      </c>
      <c r="I404">
        <f t="shared" si="74"/>
      </c>
      <c r="J404">
        <f>IF($E404="","",IF(COUNTIF(Team!$A$2:$A$1000,$E404)=0,1,""))</f>
      </c>
      <c r="K404">
        <f t="shared" si="68"/>
      </c>
      <c r="L404" s="30">
        <f t="shared" si="75"/>
        <v>0</v>
      </c>
    </row>
    <row r="405" spans="1:12" ht="16.5">
      <c r="A405" s="52">
        <v>0.642361111111111</v>
      </c>
      <c r="B405" s="15" t="s">
        <v>550</v>
      </c>
      <c r="C405" s="1" t="str">
        <f t="shared" si="71"/>
        <v>91217</v>
      </c>
      <c r="D405" t="str">
        <f t="shared" si="69"/>
        <v>9</v>
      </c>
      <c r="E405" t="str">
        <f t="shared" si="70"/>
        <v>1217</v>
      </c>
      <c r="F405" s="2">
        <f t="shared" si="67"/>
        <v>0.6243055555555556</v>
      </c>
      <c r="G405" s="30">
        <f t="shared" si="72"/>
        <v>0</v>
      </c>
      <c r="H405">
        <f t="shared" si="73"/>
      </c>
      <c r="I405">
        <f t="shared" si="74"/>
      </c>
      <c r="J405">
        <f>IF($E405="","",IF(COUNTIF(Team!$A$2:$A$1000,$E405)=0,1,""))</f>
      </c>
      <c r="K405">
        <f t="shared" si="68"/>
      </c>
      <c r="L405" s="30">
        <f t="shared" si="75"/>
        <v>0</v>
      </c>
    </row>
    <row r="406" spans="1:12" ht="16.5">
      <c r="A406" s="52">
        <v>0.642361111111111</v>
      </c>
      <c r="B406" s="15" t="s">
        <v>551</v>
      </c>
      <c r="C406" s="1" t="str">
        <f t="shared" si="71"/>
        <v>91325</v>
      </c>
      <c r="D406" t="str">
        <f t="shared" si="69"/>
        <v>9</v>
      </c>
      <c r="E406" t="str">
        <f t="shared" si="70"/>
        <v>1325</v>
      </c>
      <c r="F406" s="2">
        <f t="shared" si="67"/>
        <v>0.625</v>
      </c>
      <c r="G406" s="30">
        <f t="shared" si="72"/>
        <v>0</v>
      </c>
      <c r="H406">
        <f t="shared" si="73"/>
      </c>
      <c r="I406">
        <f t="shared" si="74"/>
      </c>
      <c r="J406">
        <f>IF($E406="","",IF(COUNTIF(Team!$A$2:$A$1000,$E406)=0,1,""))</f>
      </c>
      <c r="K406">
        <f t="shared" si="68"/>
      </c>
      <c r="L406" s="30">
        <f t="shared" si="75"/>
        <v>0</v>
      </c>
    </row>
    <row r="407" spans="1:12" ht="16.5">
      <c r="A407" s="52">
        <v>0.642361111111111</v>
      </c>
      <c r="B407" s="15" t="s">
        <v>552</v>
      </c>
      <c r="C407" s="1" t="str">
        <f t="shared" si="71"/>
        <v>91319</v>
      </c>
      <c r="D407" t="str">
        <f t="shared" si="69"/>
        <v>9</v>
      </c>
      <c r="E407" t="str">
        <f t="shared" si="70"/>
        <v>1319</v>
      </c>
      <c r="F407" s="2">
        <f t="shared" si="67"/>
        <v>0.6256944444444444</v>
      </c>
      <c r="G407" s="30">
        <f t="shared" si="72"/>
        <v>0</v>
      </c>
      <c r="H407">
        <f t="shared" si="73"/>
      </c>
      <c r="I407">
        <f t="shared" si="74"/>
      </c>
      <c r="J407">
        <f>IF($E407="","",IF(COUNTIF(Team!$A$2:$A$1000,$E407)=0,1,""))</f>
      </c>
      <c r="K407">
        <f t="shared" si="68"/>
      </c>
      <c r="L407" s="30">
        <f t="shared" si="75"/>
        <v>0</v>
      </c>
    </row>
    <row r="408" spans="1:12" ht="16.5">
      <c r="A408" s="52">
        <v>0.642361111111111</v>
      </c>
      <c r="B408" s="15" t="s">
        <v>553</v>
      </c>
      <c r="C408" s="1" t="str">
        <f t="shared" si="71"/>
        <v>92206</v>
      </c>
      <c r="D408" t="str">
        <f t="shared" si="69"/>
        <v>9</v>
      </c>
      <c r="E408" t="str">
        <f t="shared" si="70"/>
        <v>2206</v>
      </c>
      <c r="F408" s="2">
        <f t="shared" si="67"/>
        <v>0.6284722222222222</v>
      </c>
      <c r="G408" s="30">
        <f t="shared" si="72"/>
        <v>0</v>
      </c>
      <c r="H408">
        <f t="shared" si="73"/>
      </c>
      <c r="I408">
        <f t="shared" si="74"/>
      </c>
      <c r="J408">
        <f>IF($E408="","",IF(COUNTIF(Team!$A$2:$A$1000,$E408)=0,1,""))</f>
      </c>
      <c r="K408">
        <f t="shared" si="68"/>
      </c>
      <c r="L408" s="30">
        <f t="shared" si="75"/>
        <v>0</v>
      </c>
    </row>
    <row r="409" spans="1:12" ht="16.5">
      <c r="A409" s="52">
        <v>0.642361111111111</v>
      </c>
      <c r="B409" s="15" t="s">
        <v>554</v>
      </c>
      <c r="C409" s="1" t="str">
        <f t="shared" si="71"/>
        <v>91302</v>
      </c>
      <c r="D409" t="str">
        <f t="shared" si="69"/>
        <v>9</v>
      </c>
      <c r="E409" t="str">
        <f t="shared" si="70"/>
        <v>1302</v>
      </c>
      <c r="F409" s="2">
        <f t="shared" si="67"/>
        <v>0.6298611111111111</v>
      </c>
      <c r="G409" s="30">
        <f t="shared" si="72"/>
        <v>0</v>
      </c>
      <c r="H409">
        <f t="shared" si="73"/>
      </c>
      <c r="I409">
        <f t="shared" si="74"/>
      </c>
      <c r="J409">
        <f>IF($E409="","",IF(COUNTIF(Team!$A$2:$A$1000,$E409)=0,1,""))</f>
      </c>
      <c r="K409">
        <f t="shared" si="68"/>
      </c>
      <c r="L409" s="30">
        <f t="shared" si="75"/>
        <v>0</v>
      </c>
    </row>
    <row r="410" spans="1:12" ht="16.5">
      <c r="A410" s="52">
        <v>0.642361111111111</v>
      </c>
      <c r="B410" s="15" t="s">
        <v>555</v>
      </c>
      <c r="C410" s="1" t="str">
        <f t="shared" si="71"/>
        <v>91327</v>
      </c>
      <c r="D410" t="str">
        <f t="shared" si="69"/>
        <v>9</v>
      </c>
      <c r="E410" t="str">
        <f t="shared" si="70"/>
        <v>1327</v>
      </c>
      <c r="F410" s="2">
        <f t="shared" si="67"/>
        <v>0.6381944444444444</v>
      </c>
      <c r="G410" s="30">
        <f t="shared" si="72"/>
        <v>0</v>
      </c>
      <c r="H410">
        <f t="shared" si="73"/>
      </c>
      <c r="I410">
        <f t="shared" si="74"/>
      </c>
      <c r="J410">
        <f>IF($E410="","",IF(COUNTIF(Team!$A$2:$A$1000,$E410)=0,1,""))</f>
      </c>
      <c r="K410">
        <f t="shared" si="68"/>
      </c>
      <c r="L410" s="30">
        <f t="shared" si="75"/>
        <v>0</v>
      </c>
    </row>
    <row r="411" spans="1:12" ht="16.5">
      <c r="A411" s="52">
        <v>0.6583333333333333</v>
      </c>
      <c r="B411" s="15" t="s">
        <v>556</v>
      </c>
      <c r="C411" s="1" t="str">
        <f t="shared" si="71"/>
        <v>72101</v>
      </c>
      <c r="D411" t="str">
        <f t="shared" si="69"/>
        <v>7</v>
      </c>
      <c r="E411" t="str">
        <f t="shared" si="70"/>
        <v>2101</v>
      </c>
      <c r="F411" s="2">
        <f t="shared" si="67"/>
        <v>0.65</v>
      </c>
      <c r="G411" s="30">
        <f t="shared" si="72"/>
        <v>0</v>
      </c>
      <c r="H411">
        <f t="shared" si="73"/>
      </c>
      <c r="I411">
        <f t="shared" si="74"/>
      </c>
      <c r="J411">
        <f>IF($E411="","",IF(COUNTIF(Team!$A$2:$A$1000,$E411)=0,1,""))</f>
      </c>
      <c r="K411">
        <f t="shared" si="68"/>
      </c>
      <c r="L411" s="30">
        <f t="shared" si="75"/>
        <v>0</v>
      </c>
    </row>
    <row r="412" spans="1:12" ht="16.5">
      <c r="A412" s="52">
        <v>0.6583333333333333</v>
      </c>
      <c r="B412" s="15" t="s">
        <v>557</v>
      </c>
      <c r="C412" s="1" t="str">
        <f t="shared" si="71"/>
        <v>72102</v>
      </c>
      <c r="D412" t="str">
        <f t="shared" si="69"/>
        <v>7</v>
      </c>
      <c r="E412" t="str">
        <f t="shared" si="70"/>
        <v>2102</v>
      </c>
      <c r="F412" s="2">
        <f t="shared" si="67"/>
        <v>0.6493055555555556</v>
      </c>
      <c r="G412" s="30">
        <f t="shared" si="72"/>
        <v>0</v>
      </c>
      <c r="H412">
        <f t="shared" si="73"/>
      </c>
      <c r="I412">
        <f t="shared" si="74"/>
      </c>
      <c r="J412">
        <f>IF($E412="","",IF(COUNTIF(Team!$A$2:$A$1000,$E412)=0,1,""))</f>
      </c>
      <c r="K412">
        <f t="shared" si="68"/>
      </c>
      <c r="L412" s="30">
        <f t="shared" si="75"/>
        <v>0</v>
      </c>
    </row>
    <row r="413" spans="3:12" ht="16.5">
      <c r="C413" s="1">
        <f t="shared" si="71"/>
      </c>
      <c r="D413">
        <f t="shared" si="69"/>
      </c>
      <c r="E413">
        <f t="shared" si="70"/>
      </c>
      <c r="F413" s="2">
        <f t="shared" si="67"/>
      </c>
      <c r="G413" s="30">
        <f t="shared" si="72"/>
      </c>
      <c r="H413" t="e">
        <f t="shared" si="73"/>
        <v>#VALUE!</v>
      </c>
      <c r="I413">
        <f t="shared" si="74"/>
      </c>
      <c r="J413">
        <f>IF($E413="","",IF(COUNTIF(Team!$A$2:$A$1000,$E413)=0,1,""))</f>
      </c>
      <c r="K413">
        <f t="shared" si="68"/>
      </c>
      <c r="L413" s="30" t="e">
        <f t="shared" si="75"/>
        <v>#VALUE!</v>
      </c>
    </row>
    <row r="414" spans="1:12" ht="16.5">
      <c r="A414" s="52">
        <v>0.6583333333333333</v>
      </c>
      <c r="B414" s="15" t="s">
        <v>558</v>
      </c>
      <c r="C414" s="1" t="str">
        <f t="shared" si="71"/>
        <v>72202</v>
      </c>
      <c r="D414" t="str">
        <f t="shared" si="69"/>
        <v>7</v>
      </c>
      <c r="E414" t="str">
        <f t="shared" si="70"/>
        <v>2202</v>
      </c>
      <c r="F414" s="2">
        <f t="shared" si="67"/>
        <v>0.49444444444444446</v>
      </c>
      <c r="G414" s="30">
        <f t="shared" si="72"/>
        <v>0</v>
      </c>
      <c r="H414">
        <f t="shared" si="73"/>
      </c>
      <c r="I414">
        <f t="shared" si="74"/>
      </c>
      <c r="J414">
        <f>IF($E414="","",IF(COUNTIF(Team!$A$2:$A$1000,$E414)=0,1,""))</f>
      </c>
      <c r="K414">
        <f t="shared" si="68"/>
      </c>
      <c r="L414" s="30">
        <f t="shared" si="75"/>
        <v>0</v>
      </c>
    </row>
    <row r="415" spans="1:12" ht="16.5">
      <c r="A415" s="52">
        <v>0.6583333333333333</v>
      </c>
      <c r="B415" s="15" t="s">
        <v>560</v>
      </c>
      <c r="C415" s="1" t="str">
        <f t="shared" si="71"/>
        <v>02103</v>
      </c>
      <c r="D415" t="str">
        <f t="shared" si="69"/>
        <v>0</v>
      </c>
      <c r="E415" t="str">
        <f t="shared" si="70"/>
        <v>2103</v>
      </c>
      <c r="F415" s="2">
        <f t="shared" si="67"/>
        <v>0.6333333333333333</v>
      </c>
      <c r="G415" s="30">
        <f t="shared" si="72"/>
        <v>0</v>
      </c>
      <c r="H415">
        <f t="shared" si="73"/>
      </c>
      <c r="I415">
        <f t="shared" si="74"/>
      </c>
      <c r="J415">
        <f>IF($E415="","",IF(COUNTIF(Team!$A$2:$A$1000,$E415)=0,1,""))</f>
      </c>
      <c r="K415">
        <f t="shared" si="68"/>
      </c>
      <c r="L415" s="30">
        <f t="shared" si="75"/>
        <v>0</v>
      </c>
    </row>
    <row r="416" spans="1:12" ht="16.5">
      <c r="A416" s="52">
        <v>0.6583333333333333</v>
      </c>
      <c r="B416" s="15" t="s">
        <v>561</v>
      </c>
      <c r="C416" s="1" t="str">
        <f t="shared" si="71"/>
        <v>02304</v>
      </c>
      <c r="D416" t="str">
        <f t="shared" si="69"/>
        <v>0</v>
      </c>
      <c r="E416" t="str">
        <f t="shared" si="70"/>
        <v>2304</v>
      </c>
      <c r="F416" s="2">
        <f t="shared" si="67"/>
        <v>0.6347222222222222</v>
      </c>
      <c r="G416" s="30">
        <f t="shared" si="72"/>
        <v>0</v>
      </c>
      <c r="H416">
        <f t="shared" si="73"/>
      </c>
      <c r="I416">
        <f t="shared" si="74"/>
      </c>
      <c r="J416">
        <f>IF($E416="","",IF(COUNTIF(Team!$A$2:$A$1000,$E416)=0,1,""))</f>
      </c>
      <c r="K416">
        <f t="shared" si="68"/>
      </c>
      <c r="L416" s="30">
        <f t="shared" si="75"/>
        <v>0</v>
      </c>
    </row>
    <row r="417" spans="1:12" ht="16.5">
      <c r="A417" s="52">
        <v>0.6583333333333333</v>
      </c>
      <c r="B417" s="15" t="s">
        <v>562</v>
      </c>
      <c r="C417" s="1" t="str">
        <f t="shared" si="71"/>
        <v>02204</v>
      </c>
      <c r="D417" t="str">
        <f t="shared" si="69"/>
        <v>0</v>
      </c>
      <c r="E417" t="str">
        <f t="shared" si="70"/>
        <v>2204</v>
      </c>
      <c r="F417" s="2">
        <f t="shared" si="67"/>
        <v>0.6395833333333333</v>
      </c>
      <c r="G417" s="30">
        <f t="shared" si="72"/>
        <v>0</v>
      </c>
      <c r="H417">
        <f t="shared" si="73"/>
      </c>
      <c r="I417">
        <f t="shared" si="74"/>
      </c>
      <c r="J417">
        <f>IF($E417="","",IF(COUNTIF(Team!$A$2:$A$1000,$E417)=0,1,""))</f>
      </c>
      <c r="K417">
        <f t="shared" si="68"/>
      </c>
      <c r="L417" s="30">
        <f t="shared" si="75"/>
        <v>0</v>
      </c>
    </row>
    <row r="418" spans="1:12" ht="16.5">
      <c r="A418" s="52">
        <v>0.6583333333333333</v>
      </c>
      <c r="B418" s="15" t="s">
        <v>563</v>
      </c>
      <c r="C418" s="1" t="str">
        <f t="shared" si="71"/>
        <v>01318</v>
      </c>
      <c r="D418" t="str">
        <f t="shared" si="69"/>
        <v>0</v>
      </c>
      <c r="E418" t="str">
        <f t="shared" si="70"/>
        <v>1318</v>
      </c>
      <c r="F418" s="2">
        <f t="shared" si="67"/>
        <v>0.6347222222222222</v>
      </c>
      <c r="G418" s="30">
        <f t="shared" si="72"/>
        <v>0</v>
      </c>
      <c r="H418">
        <f t="shared" si="73"/>
      </c>
      <c r="I418">
        <f t="shared" si="74"/>
      </c>
      <c r="J418">
        <f>IF($E418="","",IF(COUNTIF(Team!$A$2:$A$1000,$E418)=0,1,""))</f>
      </c>
      <c r="K418">
        <f t="shared" si="68"/>
      </c>
      <c r="L418" s="30">
        <f t="shared" si="75"/>
        <v>0</v>
      </c>
    </row>
    <row r="419" spans="1:12" ht="16.5">
      <c r="A419" s="52">
        <v>0.6583333333333333</v>
      </c>
      <c r="B419" s="15" t="s">
        <v>564</v>
      </c>
      <c r="C419" s="1" t="str">
        <f t="shared" si="71"/>
        <v>01325</v>
      </c>
      <c r="D419" t="str">
        <f t="shared" si="69"/>
        <v>0</v>
      </c>
      <c r="E419" t="str">
        <f t="shared" si="70"/>
        <v>1325</v>
      </c>
      <c r="F419" s="2">
        <f t="shared" si="67"/>
        <v>0.642361111111111</v>
      </c>
      <c r="G419" s="30">
        <f t="shared" si="72"/>
        <v>0</v>
      </c>
      <c r="H419">
        <f t="shared" si="73"/>
      </c>
      <c r="I419">
        <f t="shared" si="74"/>
      </c>
      <c r="J419">
        <f>IF($E419="","",IF(COUNTIF(Team!$A$2:$A$1000,$E419)=0,1,""))</f>
      </c>
      <c r="K419">
        <f t="shared" si="68"/>
      </c>
      <c r="L419" s="30">
        <f t="shared" si="75"/>
        <v>0</v>
      </c>
    </row>
    <row r="420" spans="1:12" ht="16.5">
      <c r="A420" s="52">
        <v>0.6583333333333333</v>
      </c>
      <c r="B420" s="15" t="s">
        <v>565</v>
      </c>
      <c r="C420" s="1" t="str">
        <f t="shared" si="71"/>
        <v>01402</v>
      </c>
      <c r="D420" t="str">
        <f t="shared" si="69"/>
        <v>0</v>
      </c>
      <c r="E420" t="str">
        <f t="shared" si="70"/>
        <v>1402</v>
      </c>
      <c r="F420" s="2">
        <f t="shared" si="67"/>
        <v>0.6305555555555555</v>
      </c>
      <c r="G420" s="30">
        <f t="shared" si="72"/>
        <v>0</v>
      </c>
      <c r="H420">
        <f t="shared" si="73"/>
      </c>
      <c r="I420">
        <f t="shared" si="74"/>
      </c>
      <c r="J420">
        <f>IF($E420="","",IF(COUNTIF(Team!$A$2:$A$1000,$E420)=0,1,""))</f>
      </c>
      <c r="K420">
        <f t="shared" si="68"/>
      </c>
      <c r="L420" s="30">
        <f t="shared" si="75"/>
        <v>0</v>
      </c>
    </row>
    <row r="421" spans="1:12" ht="16.5">
      <c r="A421" s="52">
        <v>0.6583333333333333</v>
      </c>
      <c r="B421" s="15" t="s">
        <v>566</v>
      </c>
      <c r="C421" s="1" t="str">
        <f t="shared" si="71"/>
        <v>01217</v>
      </c>
      <c r="D421" t="str">
        <f t="shared" si="69"/>
        <v>0</v>
      </c>
      <c r="E421" t="str">
        <f t="shared" si="70"/>
        <v>1217</v>
      </c>
      <c r="F421" s="2">
        <f t="shared" si="67"/>
        <v>0.6381944444444444</v>
      </c>
      <c r="G421" s="30">
        <f t="shared" si="72"/>
        <v>0</v>
      </c>
      <c r="H421">
        <f t="shared" si="73"/>
      </c>
      <c r="I421">
        <f t="shared" si="74"/>
      </c>
      <c r="J421">
        <f>IF($E421="","",IF(COUNTIF(Team!$A$2:$A$1000,$E421)=0,1,""))</f>
      </c>
      <c r="K421">
        <f t="shared" si="68"/>
      </c>
      <c r="L421" s="30">
        <f t="shared" si="75"/>
        <v>0</v>
      </c>
    </row>
    <row r="422" spans="1:12" ht="16.5">
      <c r="A422" s="52">
        <v>0.6583333333333333</v>
      </c>
      <c r="B422" s="15" t="s">
        <v>567</v>
      </c>
      <c r="C422" s="1" t="str">
        <f t="shared" si="71"/>
        <v>01301</v>
      </c>
      <c r="D422" t="str">
        <f t="shared" si="69"/>
        <v>0</v>
      </c>
      <c r="E422" t="str">
        <f t="shared" si="70"/>
        <v>1301</v>
      </c>
      <c r="F422" s="2">
        <f t="shared" si="67"/>
        <v>0.6409722222222222</v>
      </c>
      <c r="G422" s="30">
        <f t="shared" si="72"/>
        <v>0</v>
      </c>
      <c r="H422">
        <f t="shared" si="73"/>
      </c>
      <c r="I422">
        <f t="shared" si="74"/>
      </c>
      <c r="J422">
        <f>IF($E422="","",IF(COUNTIF(Team!$A$2:$A$1000,$E422)=0,1,""))</f>
      </c>
      <c r="K422">
        <f t="shared" si="68"/>
      </c>
      <c r="L422" s="30">
        <f t="shared" si="75"/>
        <v>0</v>
      </c>
    </row>
    <row r="423" spans="1:12" ht="16.5">
      <c r="A423" s="52">
        <v>0.6583333333333333</v>
      </c>
      <c r="B423" s="15" t="s">
        <v>568</v>
      </c>
      <c r="C423" s="1" t="str">
        <f t="shared" si="71"/>
        <v>01303</v>
      </c>
      <c r="D423" t="str">
        <f t="shared" si="69"/>
        <v>0</v>
      </c>
      <c r="E423" t="str">
        <f t="shared" si="70"/>
        <v>1303</v>
      </c>
      <c r="F423" s="2">
        <f t="shared" si="67"/>
        <v>0.6347222222222222</v>
      </c>
      <c r="G423" s="30">
        <f t="shared" si="72"/>
        <v>0</v>
      </c>
      <c r="H423">
        <f t="shared" si="73"/>
      </c>
      <c r="I423">
        <f t="shared" si="74"/>
      </c>
      <c r="J423">
        <f>IF($E423="","",IF(COUNTIF(Team!$A$2:$A$1000,$E423)=0,1,""))</f>
      </c>
      <c r="K423">
        <f t="shared" si="68"/>
      </c>
      <c r="L423" s="30">
        <f t="shared" si="75"/>
        <v>0</v>
      </c>
    </row>
    <row r="424" spans="1:12" ht="16.5">
      <c r="A424" s="52">
        <v>0.6583333333333333</v>
      </c>
      <c r="B424" s="15" t="s">
        <v>569</v>
      </c>
      <c r="C424" s="1" t="str">
        <f t="shared" si="71"/>
        <v>92104</v>
      </c>
      <c r="D424" t="str">
        <f t="shared" si="69"/>
        <v>9</v>
      </c>
      <c r="E424" t="str">
        <f t="shared" si="70"/>
        <v>2104</v>
      </c>
      <c r="F424" s="2">
        <f t="shared" si="67"/>
        <v>0.642361111111111</v>
      </c>
      <c r="G424" s="30">
        <f t="shared" si="72"/>
        <v>0</v>
      </c>
      <c r="H424">
        <f t="shared" si="73"/>
      </c>
      <c r="I424">
        <f t="shared" si="74"/>
      </c>
      <c r="J424">
        <f>IF($E424="","",IF(COUNTIF(Team!$A$2:$A$1000,$E424)=0,1,""))</f>
      </c>
      <c r="K424">
        <f t="shared" si="68"/>
      </c>
      <c r="L424" s="30">
        <f t="shared" si="75"/>
        <v>0</v>
      </c>
    </row>
    <row r="425" spans="1:12" ht="16.5">
      <c r="A425" s="52">
        <v>0.6583333333333333</v>
      </c>
      <c r="B425" s="15" t="s">
        <v>570</v>
      </c>
      <c r="C425" s="1" t="str">
        <f t="shared" si="71"/>
        <v>91305</v>
      </c>
      <c r="D425" t="str">
        <f t="shared" si="69"/>
        <v>9</v>
      </c>
      <c r="E425" t="str">
        <f t="shared" si="70"/>
        <v>1305</v>
      </c>
      <c r="F425" s="2">
        <f t="shared" si="67"/>
        <v>0.6437499999999999</v>
      </c>
      <c r="G425" s="30">
        <f t="shared" si="72"/>
        <v>0</v>
      </c>
      <c r="H425">
        <f t="shared" si="73"/>
      </c>
      <c r="I425">
        <f t="shared" si="74"/>
      </c>
      <c r="J425">
        <f>IF($E425="","",IF(COUNTIF(Team!$A$2:$A$1000,$E425)=0,1,""))</f>
      </c>
      <c r="K425">
        <f t="shared" si="68"/>
      </c>
      <c r="L425" s="30">
        <f t="shared" si="75"/>
        <v>0</v>
      </c>
    </row>
    <row r="426" spans="1:12" ht="16.5">
      <c r="A426" s="52">
        <v>0.6583333333333333</v>
      </c>
      <c r="B426" s="15" t="s">
        <v>571</v>
      </c>
      <c r="C426" s="1" t="str">
        <f t="shared" si="71"/>
        <v>91316</v>
      </c>
      <c r="D426" t="str">
        <f t="shared" si="69"/>
        <v>9</v>
      </c>
      <c r="E426" t="str">
        <f t="shared" si="70"/>
        <v>1316</v>
      </c>
      <c r="F426" s="2">
        <f t="shared" si="67"/>
        <v>0.6444444444444445</v>
      </c>
      <c r="G426" s="30">
        <f t="shared" si="72"/>
        <v>0</v>
      </c>
      <c r="H426">
        <f t="shared" si="73"/>
      </c>
      <c r="I426">
        <f t="shared" si="74"/>
      </c>
      <c r="J426">
        <f>IF($E426="","",IF(COUNTIF(Team!$A$2:$A$1000,$E426)=0,1,""))</f>
      </c>
      <c r="K426">
        <f t="shared" si="68"/>
      </c>
      <c r="L426" s="30">
        <f t="shared" si="75"/>
        <v>0</v>
      </c>
    </row>
    <row r="427" spans="1:12" ht="16.5">
      <c r="A427" s="52">
        <v>0.6583333333333333</v>
      </c>
      <c r="B427" s="15" t="s">
        <v>572</v>
      </c>
      <c r="C427" s="1" t="str">
        <f t="shared" si="71"/>
        <v>91214</v>
      </c>
      <c r="D427" t="str">
        <f t="shared" si="69"/>
        <v>9</v>
      </c>
      <c r="E427" t="str">
        <f t="shared" si="70"/>
        <v>1214</v>
      </c>
      <c r="F427" s="2">
        <f t="shared" si="67"/>
        <v>0.6465277777777778</v>
      </c>
      <c r="G427" s="30">
        <f t="shared" si="72"/>
        <v>0</v>
      </c>
      <c r="H427">
        <f t="shared" si="73"/>
      </c>
      <c r="I427">
        <f t="shared" si="74"/>
      </c>
      <c r="J427">
        <f>IF($E427="","",IF(COUNTIF(Team!$A$2:$A$1000,$E427)=0,1,""))</f>
      </c>
      <c r="K427">
        <f t="shared" si="68"/>
      </c>
      <c r="L427" s="30">
        <f t="shared" si="75"/>
        <v>0</v>
      </c>
    </row>
    <row r="428" spans="1:12" ht="16.5">
      <c r="A428" s="52">
        <v>0.6583333333333333</v>
      </c>
      <c r="B428" s="15" t="s">
        <v>573</v>
      </c>
      <c r="C428" s="1" t="str">
        <f t="shared" si="71"/>
        <v>91322</v>
      </c>
      <c r="D428" t="str">
        <f t="shared" si="69"/>
        <v>9</v>
      </c>
      <c r="E428" t="str">
        <f t="shared" si="70"/>
        <v>1322</v>
      </c>
      <c r="F428" s="2">
        <f t="shared" si="67"/>
        <v>0.6479166666666667</v>
      </c>
      <c r="G428" s="30">
        <f t="shared" si="72"/>
        <v>0</v>
      </c>
      <c r="H428">
        <f t="shared" si="73"/>
      </c>
      <c r="I428">
        <f t="shared" si="74"/>
      </c>
      <c r="J428">
        <f>IF($E428="","",IF(COUNTIF(Team!$A$2:$A$1000,$E428)=0,1,""))</f>
      </c>
      <c r="K428">
        <f t="shared" si="68"/>
      </c>
      <c r="L428" s="30">
        <f t="shared" si="75"/>
        <v>0</v>
      </c>
    </row>
    <row r="429" spans="1:12" ht="16.5">
      <c r="A429" s="52">
        <v>0.6583333333333333</v>
      </c>
      <c r="B429" s="15" t="s">
        <v>574</v>
      </c>
      <c r="C429" s="1" t="str">
        <f t="shared" si="71"/>
        <v>91314</v>
      </c>
      <c r="D429" t="str">
        <f t="shared" si="69"/>
        <v>9</v>
      </c>
      <c r="E429" t="str">
        <f t="shared" si="70"/>
        <v>1314</v>
      </c>
      <c r="F429" s="2">
        <f t="shared" si="67"/>
        <v>0.6493055555555556</v>
      </c>
      <c r="G429" s="30">
        <f t="shared" si="72"/>
        <v>0</v>
      </c>
      <c r="H429">
        <f t="shared" si="73"/>
      </c>
      <c r="I429">
        <f t="shared" si="74"/>
      </c>
      <c r="J429">
        <f>IF($E429="","",IF(COUNTIF(Team!$A$2:$A$1000,$E429)=0,1,""))</f>
      </c>
      <c r="K429">
        <f t="shared" si="68"/>
      </c>
      <c r="L429" s="30">
        <f t="shared" si="75"/>
        <v>0</v>
      </c>
    </row>
    <row r="430" spans="1:12" ht="16.5">
      <c r="A430" s="52">
        <v>0.6583333333333333</v>
      </c>
      <c r="B430" s="15" t="s">
        <v>575</v>
      </c>
      <c r="C430" s="1" t="str">
        <f t="shared" si="71"/>
        <v>91326</v>
      </c>
      <c r="D430" t="str">
        <f t="shared" si="69"/>
        <v>9</v>
      </c>
      <c r="E430" t="str">
        <f t="shared" si="70"/>
        <v>1326</v>
      </c>
      <c r="F430" s="2">
        <f t="shared" si="67"/>
        <v>0.6493055555555556</v>
      </c>
      <c r="G430" s="30">
        <f t="shared" si="72"/>
        <v>0</v>
      </c>
      <c r="H430">
        <f t="shared" si="73"/>
      </c>
      <c r="I430">
        <f t="shared" si="74"/>
      </c>
      <c r="J430">
        <f>IF($E430="","",IF(COUNTIF(Team!$A$2:$A$1000,$E430)=0,1,""))</f>
      </c>
      <c r="K430">
        <f t="shared" si="68"/>
      </c>
      <c r="L430" s="30">
        <f t="shared" si="75"/>
        <v>0</v>
      </c>
    </row>
    <row r="431" spans="1:12" ht="16.5">
      <c r="A431" s="52">
        <v>0.6583333333333333</v>
      </c>
      <c r="B431" s="15" t="s">
        <v>576</v>
      </c>
      <c r="C431" s="1" t="str">
        <f t="shared" si="71"/>
        <v>92301</v>
      </c>
      <c r="D431" t="str">
        <f t="shared" si="69"/>
        <v>9</v>
      </c>
      <c r="E431" t="str">
        <f t="shared" si="70"/>
        <v>2301</v>
      </c>
      <c r="F431" s="2">
        <f t="shared" si="67"/>
        <v>0.6520833333333333</v>
      </c>
      <c r="G431" s="30">
        <f t="shared" si="72"/>
        <v>0</v>
      </c>
      <c r="H431">
        <f t="shared" si="73"/>
      </c>
      <c r="I431">
        <f t="shared" si="74"/>
      </c>
      <c r="J431">
        <f>IF($E431="","",IF(COUNTIF(Team!$A$2:$A$1000,$E431)=0,1,""))</f>
      </c>
      <c r="K431">
        <f t="shared" si="68"/>
      </c>
      <c r="L431" s="30">
        <f t="shared" si="75"/>
        <v>0</v>
      </c>
    </row>
    <row r="432" spans="1:12" ht="16.5">
      <c r="A432" s="52">
        <v>0.6583333333333333</v>
      </c>
      <c r="B432" s="15" t="s">
        <v>578</v>
      </c>
      <c r="C432" s="1" t="str">
        <f t="shared" si="71"/>
        <v>01319</v>
      </c>
      <c r="D432" t="str">
        <f t="shared" si="69"/>
        <v>0</v>
      </c>
      <c r="E432" t="str">
        <f t="shared" si="70"/>
        <v>1319</v>
      </c>
      <c r="F432" s="2">
        <f t="shared" si="67"/>
        <v>0.6465277777777778</v>
      </c>
      <c r="G432" s="30">
        <f t="shared" si="72"/>
        <v>0</v>
      </c>
      <c r="H432">
        <f t="shared" si="73"/>
      </c>
      <c r="I432">
        <f t="shared" si="74"/>
      </c>
      <c r="J432">
        <f>IF($E432="","",IF(COUNTIF(Team!$A$2:$A$1000,$E432)=0,1,""))</f>
      </c>
      <c r="K432">
        <f t="shared" si="68"/>
      </c>
      <c r="L432" s="30">
        <f t="shared" si="75"/>
        <v>0</v>
      </c>
    </row>
    <row r="433" spans="3:12" ht="16.5">
      <c r="C433" s="1">
        <f t="shared" si="71"/>
      </c>
      <c r="D433">
        <f t="shared" si="69"/>
      </c>
      <c r="E433">
        <f t="shared" si="70"/>
      </c>
      <c r="F433" s="2">
        <f t="shared" si="67"/>
      </c>
      <c r="G433" s="30">
        <f t="shared" si="72"/>
      </c>
      <c r="H433" t="e">
        <f t="shared" si="73"/>
        <v>#VALUE!</v>
      </c>
      <c r="I433">
        <f t="shared" si="74"/>
      </c>
      <c r="J433">
        <f>IF($E433="","",IF(COUNTIF(Team!$A$2:$A$1000,$E433)=0,1,""))</f>
      </c>
      <c r="K433">
        <f t="shared" si="68"/>
      </c>
      <c r="L433" s="30" t="e">
        <f t="shared" si="75"/>
        <v>#VALUE!</v>
      </c>
    </row>
    <row r="434" spans="1:12" ht="16.5">
      <c r="A434" s="52">
        <v>0.6583333333333333</v>
      </c>
      <c r="B434" s="15" t="s">
        <v>579</v>
      </c>
      <c r="C434" s="1" t="str">
        <f t="shared" si="71"/>
        <v>02425</v>
      </c>
      <c r="D434" t="str">
        <f t="shared" si="69"/>
        <v>0</v>
      </c>
      <c r="E434" t="str">
        <f t="shared" si="70"/>
        <v>2425</v>
      </c>
      <c r="F434" s="2">
        <f t="shared" si="67"/>
        <v>0.6486111111111111</v>
      </c>
      <c r="G434" s="30">
        <f t="shared" si="72"/>
        <v>0</v>
      </c>
      <c r="H434">
        <f t="shared" si="73"/>
      </c>
      <c r="I434">
        <f t="shared" si="74"/>
      </c>
      <c r="J434">
        <f>IF($E434="","",IF(COUNTIF(Team!$A$2:$A$1000,$E434)=0,1,""))</f>
      </c>
      <c r="K434">
        <f t="shared" si="68"/>
      </c>
      <c r="L434" s="30">
        <f t="shared" si="75"/>
        <v>0</v>
      </c>
    </row>
    <row r="435" spans="1:12" ht="16.5">
      <c r="A435" s="52">
        <v>0.6583333333333333</v>
      </c>
      <c r="B435" s="15" t="s">
        <v>580</v>
      </c>
      <c r="C435" s="1" t="str">
        <f t="shared" si="71"/>
        <v>02428</v>
      </c>
      <c r="D435" t="str">
        <f t="shared" si="69"/>
        <v>0</v>
      </c>
      <c r="E435" t="str">
        <f t="shared" si="70"/>
        <v>2428</v>
      </c>
      <c r="F435" s="2">
        <f aca="true" t="shared" si="76" ref="F435:F498">IF(ISERROR(TIME(MID($B435,6,2),MID($B435,8,2),0)),"",TIME(MID($B435,6,2),MID($B435,8,2),0))</f>
        <v>0.6479166666666667</v>
      </c>
      <c r="G435" s="30">
        <f t="shared" si="72"/>
        <v>0</v>
      </c>
      <c r="H435">
        <f t="shared" si="73"/>
      </c>
      <c r="I435">
        <f t="shared" si="74"/>
      </c>
      <c r="J435">
        <f>IF($E435="","",IF(COUNTIF(Team!$A$2:$A$1000,$E435)=0,1,""))</f>
      </c>
      <c r="K435">
        <f aca="true" t="shared" si="77" ref="K435:K498">IF($E435="","",IF(LEN($B435)&lt;&gt;9,1,""))</f>
      </c>
      <c r="L435" s="30">
        <f t="shared" si="75"/>
        <v>0</v>
      </c>
    </row>
    <row r="436" spans="3:12" ht="16.5">
      <c r="C436" s="1">
        <f t="shared" si="71"/>
      </c>
      <c r="D436">
        <f t="shared" si="69"/>
      </c>
      <c r="E436">
        <f t="shared" si="70"/>
      </c>
      <c r="F436" s="2">
        <f t="shared" si="76"/>
      </c>
      <c r="G436" s="30">
        <f t="shared" si="72"/>
      </c>
      <c r="H436" t="e">
        <f t="shared" si="73"/>
        <v>#VALUE!</v>
      </c>
      <c r="I436">
        <f t="shared" si="74"/>
      </c>
      <c r="J436">
        <f>IF($E436="","",IF(COUNTIF(Team!$A$2:$A$1000,$E436)=0,1,""))</f>
      </c>
      <c r="K436">
        <f t="shared" si="77"/>
      </c>
      <c r="L436" s="30" t="e">
        <f t="shared" si="75"/>
        <v>#VALUE!</v>
      </c>
    </row>
    <row r="437" spans="1:12" ht="16.5">
      <c r="A437" s="52">
        <v>0.6645833333333333</v>
      </c>
      <c r="B437" s="15" t="s">
        <v>582</v>
      </c>
      <c r="C437" s="1" t="str">
        <f t="shared" si="71"/>
        <v>81209</v>
      </c>
      <c r="D437" t="str">
        <f t="shared" si="69"/>
        <v>8</v>
      </c>
      <c r="E437" t="str">
        <f t="shared" si="70"/>
        <v>1209</v>
      </c>
      <c r="F437" s="2">
        <f t="shared" si="76"/>
        <v>0.6458333333333334</v>
      </c>
      <c r="G437" s="30">
        <f t="shared" si="72"/>
        <v>0</v>
      </c>
      <c r="H437">
        <f t="shared" si="73"/>
      </c>
      <c r="I437">
        <f t="shared" si="74"/>
      </c>
      <c r="J437">
        <f>IF($E437="","",IF(COUNTIF(Team!$A$2:$A$1000,$E437)=0,1,""))</f>
      </c>
      <c r="K437">
        <f t="shared" si="77"/>
      </c>
      <c r="L437" s="30">
        <f t="shared" si="75"/>
        <v>0</v>
      </c>
    </row>
    <row r="438" spans="1:12" ht="16.5">
      <c r="A438" s="52">
        <v>0.6645833333333333</v>
      </c>
      <c r="B438" s="15" t="s">
        <v>583</v>
      </c>
      <c r="C438" s="1" t="str">
        <f t="shared" si="71"/>
        <v>81212</v>
      </c>
      <c r="D438" t="str">
        <f t="shared" si="69"/>
        <v>8</v>
      </c>
      <c r="E438" t="str">
        <f t="shared" si="70"/>
        <v>1212</v>
      </c>
      <c r="F438" s="2">
        <f t="shared" si="76"/>
        <v>0.65</v>
      </c>
      <c r="G438" s="30">
        <f t="shared" si="72"/>
        <v>0</v>
      </c>
      <c r="H438">
        <f t="shared" si="73"/>
      </c>
      <c r="I438">
        <f t="shared" si="74"/>
      </c>
      <c r="J438">
        <f>IF($E438="","",IF(COUNTIF(Team!$A$2:$A$1000,$E438)=0,1,""))</f>
      </c>
      <c r="K438">
        <f t="shared" si="77"/>
      </c>
      <c r="L438" s="30">
        <f t="shared" si="75"/>
        <v>0</v>
      </c>
    </row>
    <row r="439" spans="1:12" ht="16.5">
      <c r="A439" s="52">
        <v>0.6645833333333333</v>
      </c>
      <c r="B439" s="15" t="s">
        <v>584</v>
      </c>
      <c r="C439" s="1" t="str">
        <f t="shared" si="71"/>
        <v>81213</v>
      </c>
      <c r="D439" t="str">
        <f t="shared" si="69"/>
        <v>8</v>
      </c>
      <c r="E439" t="str">
        <f t="shared" si="70"/>
        <v>1213</v>
      </c>
      <c r="F439" s="2">
        <f t="shared" si="76"/>
        <v>0.65</v>
      </c>
      <c r="G439" s="30">
        <f t="shared" si="72"/>
        <v>0</v>
      </c>
      <c r="H439">
        <f t="shared" si="73"/>
      </c>
      <c r="I439">
        <f t="shared" si="74"/>
      </c>
      <c r="J439">
        <f>IF($E439="","",IF(COUNTIF(Team!$A$2:$A$1000,$E439)=0,1,""))</f>
      </c>
      <c r="K439">
        <f t="shared" si="77"/>
      </c>
      <c r="L439" s="30">
        <f t="shared" si="75"/>
        <v>0</v>
      </c>
    </row>
    <row r="440" spans="3:12" ht="16.5">
      <c r="C440" s="1">
        <f t="shared" si="71"/>
      </c>
      <c r="D440">
        <f t="shared" si="69"/>
      </c>
      <c r="E440">
        <f t="shared" si="70"/>
      </c>
      <c r="F440" s="2">
        <f t="shared" si="76"/>
      </c>
      <c r="G440" s="30">
        <f t="shared" si="72"/>
      </c>
      <c r="H440" t="e">
        <f t="shared" si="73"/>
        <v>#VALUE!</v>
      </c>
      <c r="I440">
        <f t="shared" si="74"/>
      </c>
      <c r="J440">
        <f>IF($E440="","",IF(COUNTIF(Team!$A$2:$A$1000,$E440)=0,1,""))</f>
      </c>
      <c r="K440">
        <f t="shared" si="77"/>
      </c>
      <c r="L440" s="30" t="e">
        <f t="shared" si="75"/>
        <v>#VALUE!</v>
      </c>
    </row>
    <row r="441" spans="1:12" ht="16.5">
      <c r="A441" s="52">
        <v>0.6645833333333333</v>
      </c>
      <c r="B441" s="15" t="s">
        <v>585</v>
      </c>
      <c r="C441" s="1" t="str">
        <f t="shared" si="71"/>
        <v>81218</v>
      </c>
      <c r="D441" t="str">
        <f t="shared" si="69"/>
        <v>8</v>
      </c>
      <c r="E441" t="str">
        <f t="shared" si="70"/>
        <v>1218</v>
      </c>
      <c r="F441" s="2">
        <f t="shared" si="76"/>
        <v>0.6291666666666667</v>
      </c>
      <c r="G441" s="30">
        <f t="shared" si="72"/>
        <v>0</v>
      </c>
      <c r="H441">
        <f t="shared" si="73"/>
      </c>
      <c r="I441">
        <f t="shared" si="74"/>
      </c>
      <c r="J441">
        <f>IF($E441="","",IF(COUNTIF(Team!$A$2:$A$1000,$E441)=0,1,""))</f>
      </c>
      <c r="K441">
        <f t="shared" si="77"/>
      </c>
      <c r="L441" s="30">
        <f t="shared" si="75"/>
        <v>0</v>
      </c>
    </row>
    <row r="442" spans="1:12" ht="16.5">
      <c r="A442" s="52">
        <v>0.6645833333333333</v>
      </c>
      <c r="B442" s="15" t="s">
        <v>587</v>
      </c>
      <c r="C442" s="1" t="str">
        <f t="shared" si="71"/>
        <v>81310</v>
      </c>
      <c r="D442" t="str">
        <f t="shared" si="69"/>
        <v>8</v>
      </c>
      <c r="E442" t="str">
        <f t="shared" si="70"/>
        <v>1310</v>
      </c>
      <c r="F442" s="2">
        <f t="shared" si="76"/>
        <v>0.6576388888888889</v>
      </c>
      <c r="G442" s="30">
        <f t="shared" si="72"/>
        <v>0</v>
      </c>
      <c r="H442">
        <f t="shared" si="73"/>
      </c>
      <c r="I442">
        <f t="shared" si="74"/>
      </c>
      <c r="J442">
        <f>IF($E442="","",IF(COUNTIF(Team!$A$2:$A$1000,$E442)=0,1,""))</f>
      </c>
      <c r="K442">
        <f t="shared" si="77"/>
      </c>
      <c r="L442" s="30">
        <f t="shared" si="75"/>
        <v>0</v>
      </c>
    </row>
    <row r="443" spans="1:12" ht="16.5">
      <c r="A443" s="52">
        <v>0.6645833333333333</v>
      </c>
      <c r="B443" s="15" t="s">
        <v>586</v>
      </c>
      <c r="C443" s="1" t="str">
        <f t="shared" si="71"/>
        <v>81401</v>
      </c>
      <c r="D443" t="str">
        <f t="shared" si="69"/>
        <v>8</v>
      </c>
      <c r="E443" t="str">
        <f t="shared" si="70"/>
        <v>1401</v>
      </c>
      <c r="F443" s="2">
        <f t="shared" si="76"/>
        <v>0.6395833333333333</v>
      </c>
      <c r="G443" s="30">
        <f t="shared" si="72"/>
        <v>0</v>
      </c>
      <c r="H443">
        <f t="shared" si="73"/>
      </c>
      <c r="I443">
        <f t="shared" si="74"/>
      </c>
      <c r="J443">
        <f>IF($E443="","",IF(COUNTIF(Team!$A$2:$A$1000,$E443)=0,1,""))</f>
      </c>
      <c r="K443">
        <f t="shared" si="77"/>
      </c>
      <c r="L443" s="30">
        <f t="shared" si="75"/>
        <v>0</v>
      </c>
    </row>
    <row r="444" spans="1:12" ht="16.5">
      <c r="A444" s="52">
        <v>0.6708333333333334</v>
      </c>
      <c r="B444" s="15" t="s">
        <v>588</v>
      </c>
      <c r="C444" s="1" t="str">
        <f t="shared" si="71"/>
        <v>91205</v>
      </c>
      <c r="D444" t="str">
        <f t="shared" si="69"/>
        <v>9</v>
      </c>
      <c r="E444" t="str">
        <f t="shared" si="70"/>
        <v>1205</v>
      </c>
      <c r="F444" s="2">
        <f t="shared" si="76"/>
        <v>0.6527777777777778</v>
      </c>
      <c r="G444" s="30">
        <f t="shared" si="72"/>
        <v>0</v>
      </c>
      <c r="H444">
        <f t="shared" si="73"/>
      </c>
      <c r="I444">
        <f t="shared" si="74"/>
      </c>
      <c r="J444">
        <f>IF($E444="","",IF(COUNTIF(Team!$A$2:$A$1000,$E444)=0,1,""))</f>
      </c>
      <c r="K444">
        <f t="shared" si="77"/>
      </c>
      <c r="L444" s="30">
        <f t="shared" si="75"/>
        <v>0</v>
      </c>
    </row>
    <row r="445" spans="1:12" ht="16.5">
      <c r="A445" s="52">
        <v>0.6708333333333334</v>
      </c>
      <c r="B445" s="15" t="s">
        <v>589</v>
      </c>
      <c r="C445" s="1" t="str">
        <f t="shared" si="71"/>
        <v>91307</v>
      </c>
      <c r="D445" t="str">
        <f t="shared" si="69"/>
        <v>9</v>
      </c>
      <c r="E445" t="str">
        <f t="shared" si="70"/>
        <v>1307</v>
      </c>
      <c r="F445" s="2">
        <f t="shared" si="76"/>
        <v>0.6548611111111111</v>
      </c>
      <c r="G445" s="30">
        <f t="shared" si="72"/>
        <v>0</v>
      </c>
      <c r="H445">
        <f t="shared" si="73"/>
      </c>
      <c r="I445">
        <f t="shared" si="74"/>
      </c>
      <c r="J445">
        <f>IF($E445="","",IF(COUNTIF(Team!$A$2:$A$1000,$E445)=0,1,""))</f>
      </c>
      <c r="K445">
        <f t="shared" si="77"/>
      </c>
      <c r="L445" s="30">
        <f t="shared" si="75"/>
        <v>0</v>
      </c>
    </row>
    <row r="446" spans="1:12" ht="16.5">
      <c r="A446" s="52">
        <v>0.6708333333333334</v>
      </c>
      <c r="B446" s="15" t="s">
        <v>590</v>
      </c>
      <c r="C446" s="1" t="str">
        <f t="shared" si="71"/>
        <v>91309</v>
      </c>
      <c r="D446" t="str">
        <f t="shared" si="69"/>
        <v>9</v>
      </c>
      <c r="E446" t="str">
        <f t="shared" si="70"/>
        <v>1309</v>
      </c>
      <c r="F446" s="2">
        <f t="shared" si="76"/>
        <v>0.6597222222222222</v>
      </c>
      <c r="G446" s="30">
        <f t="shared" si="72"/>
        <v>0</v>
      </c>
      <c r="H446">
        <f t="shared" si="73"/>
      </c>
      <c r="I446">
        <f t="shared" si="74"/>
      </c>
      <c r="J446">
        <f>IF($E446="","",IF(COUNTIF(Team!$A$2:$A$1000,$E446)=0,1,""))</f>
      </c>
      <c r="K446">
        <f t="shared" si="77"/>
      </c>
      <c r="L446" s="30">
        <f t="shared" si="75"/>
        <v>0</v>
      </c>
    </row>
    <row r="447" spans="1:12" ht="16.5">
      <c r="A447" s="52">
        <v>0.6708333333333334</v>
      </c>
      <c r="B447" s="15" t="s">
        <v>599</v>
      </c>
      <c r="C447" s="1" t="str">
        <f t="shared" si="71"/>
        <v>91201</v>
      </c>
      <c r="D447" t="str">
        <f t="shared" si="69"/>
        <v>9</v>
      </c>
      <c r="E447" t="str">
        <f t="shared" si="70"/>
        <v>1201</v>
      </c>
      <c r="F447" s="2">
        <f t="shared" si="76"/>
        <v>0.6659722222222222</v>
      </c>
      <c r="G447" s="30">
        <f t="shared" si="72"/>
        <v>0</v>
      </c>
      <c r="H447">
        <f t="shared" si="73"/>
      </c>
      <c r="I447">
        <f t="shared" si="74"/>
      </c>
      <c r="J447">
        <f>IF($E447="","",IF(COUNTIF(Team!$A$2:$A$1000,$E447)=0,1,""))</f>
      </c>
      <c r="K447">
        <f t="shared" si="77"/>
      </c>
      <c r="L447" s="30">
        <f t="shared" si="75"/>
        <v>0</v>
      </c>
    </row>
    <row r="448" spans="1:12" ht="16.5">
      <c r="A448" s="52">
        <v>0.6847222222222222</v>
      </c>
      <c r="B448" s="15" t="s">
        <v>592</v>
      </c>
      <c r="C448" s="1" t="str">
        <f t="shared" si="71"/>
        <v>81102</v>
      </c>
      <c r="D448" t="str">
        <f t="shared" si="69"/>
        <v>8</v>
      </c>
      <c r="E448" t="str">
        <f t="shared" si="70"/>
        <v>1102</v>
      </c>
      <c r="F448" s="2">
        <f t="shared" si="76"/>
        <v>0.6743055555555556</v>
      </c>
      <c r="G448" s="30">
        <f t="shared" si="72"/>
        <v>0</v>
      </c>
      <c r="H448">
        <f t="shared" si="73"/>
      </c>
      <c r="I448">
        <f t="shared" si="74"/>
      </c>
      <c r="J448">
        <f>IF($E448="","",IF(COUNTIF(Team!$A$2:$A$1000,$E448)=0,1,""))</f>
      </c>
      <c r="K448">
        <f t="shared" si="77"/>
      </c>
      <c r="L448" s="30">
        <f t="shared" si="75"/>
        <v>0</v>
      </c>
    </row>
    <row r="449" spans="1:12" ht="16.5">
      <c r="A449" s="52">
        <v>0.6847222222222222</v>
      </c>
      <c r="B449" s="15" t="s">
        <v>593</v>
      </c>
      <c r="C449" s="1" t="str">
        <f t="shared" si="71"/>
        <v>81202</v>
      </c>
      <c r="D449" t="str">
        <f t="shared" si="69"/>
        <v>8</v>
      </c>
      <c r="E449" t="str">
        <f t="shared" si="70"/>
        <v>1202</v>
      </c>
      <c r="F449" s="2">
        <f t="shared" si="76"/>
        <v>0.6777777777777777</v>
      </c>
      <c r="G449" s="30">
        <f t="shared" si="72"/>
        <v>0</v>
      </c>
      <c r="H449">
        <f t="shared" si="73"/>
      </c>
      <c r="I449">
        <f t="shared" si="74"/>
      </c>
      <c r="J449">
        <f>IF($E449="","",IF(COUNTIF(Team!$A$2:$A$1000,$E449)=0,1,""))</f>
      </c>
      <c r="K449">
        <f t="shared" si="77"/>
      </c>
      <c r="L449" s="30">
        <f t="shared" si="75"/>
        <v>0</v>
      </c>
    </row>
    <row r="450" spans="1:12" ht="16.5">
      <c r="A450" s="52">
        <v>0.6847222222222222</v>
      </c>
      <c r="B450" s="15" t="s">
        <v>594</v>
      </c>
      <c r="C450" s="1" t="str">
        <f t="shared" si="71"/>
        <v>81211</v>
      </c>
      <c r="D450" t="str">
        <f t="shared" si="69"/>
        <v>8</v>
      </c>
      <c r="E450" t="str">
        <f t="shared" si="70"/>
        <v>1211</v>
      </c>
      <c r="F450" s="2">
        <f t="shared" si="76"/>
        <v>0.6687500000000001</v>
      </c>
      <c r="G450" s="30">
        <f t="shared" si="72"/>
        <v>0</v>
      </c>
      <c r="H450">
        <f t="shared" si="73"/>
      </c>
      <c r="I450">
        <f t="shared" si="74"/>
      </c>
      <c r="J450">
        <f>IF($E450="","",IF(COUNTIF(Team!$A$2:$A$1000,$E450)=0,1,""))</f>
      </c>
      <c r="K450">
        <f t="shared" si="77"/>
      </c>
      <c r="L450" s="30">
        <f t="shared" si="75"/>
        <v>0</v>
      </c>
    </row>
    <row r="451" spans="1:12" ht="16.5">
      <c r="A451" s="52">
        <v>0.6909722222222222</v>
      </c>
      <c r="B451" s="15" t="s">
        <v>595</v>
      </c>
      <c r="C451" s="1" t="str">
        <f t="shared" si="71"/>
        <v>91321</v>
      </c>
      <c r="D451" t="str">
        <f aca="true" t="shared" si="78" ref="D451:D514">LEFT($B451)</f>
        <v>9</v>
      </c>
      <c r="E451" t="str">
        <f aca="true" t="shared" si="79" ref="E451:E514">MID($B451,2,4)</f>
        <v>1321</v>
      </c>
      <c r="F451" s="2">
        <f t="shared" si="76"/>
        <v>0.6722222222222222</v>
      </c>
      <c r="G451" s="30">
        <f t="shared" si="72"/>
        <v>0</v>
      </c>
      <c r="H451">
        <f t="shared" si="73"/>
      </c>
      <c r="I451">
        <f t="shared" si="74"/>
      </c>
      <c r="J451">
        <f>IF($E451="","",IF(COUNTIF(Team!$A$2:$A$1000,$E451)=0,1,""))</f>
      </c>
      <c r="K451">
        <f t="shared" si="77"/>
      </c>
      <c r="L451" s="30">
        <f t="shared" si="75"/>
        <v>0</v>
      </c>
    </row>
    <row r="452" spans="1:12" ht="16.5">
      <c r="A452" s="52">
        <v>0.6909722222222222</v>
      </c>
      <c r="B452" s="15" t="s">
        <v>596</v>
      </c>
      <c r="C452" s="1" t="str">
        <f aca="true" t="shared" si="80" ref="C452:C515">IF($B452&lt;&gt;"",LEFT($B452,5),"")</f>
        <v>91308</v>
      </c>
      <c r="D452" t="str">
        <f t="shared" si="78"/>
        <v>9</v>
      </c>
      <c r="E452" t="str">
        <f t="shared" si="79"/>
        <v>1308</v>
      </c>
      <c r="F452" s="2">
        <f t="shared" si="76"/>
        <v>0.6736111111111112</v>
      </c>
      <c r="G452" s="30">
        <f aca="true" t="shared" si="81" ref="G452:G515">IF($C452&lt;&gt;"",COUNTIF($C$3:$C$1001,$C452)-1,"")</f>
        <v>0</v>
      </c>
      <c r="H452">
        <f aca="true" t="shared" si="82" ref="H452:H515">IF(OR(VALUE(RIGHT($B452,2))&gt;60,VALUE(MID($B452,6,2))&gt;24),1,"")</f>
      </c>
      <c r="I452">
        <f aca="true" t="shared" si="83" ref="I452:I515">IF($B452&lt;&gt;"",IF(OR(VALUE(MID($B452,6,2))&lt;6,VALUE(MID($B452,6,4))&gt;1930),1,""),"")</f>
      </c>
      <c r="J452">
        <f>IF($E452="","",IF(COUNTIF(Team!$A$2:$A$1000,$E452)=0,1,""))</f>
      </c>
      <c r="K452">
        <f t="shared" si="77"/>
      </c>
      <c r="L452" s="30">
        <f aca="true" t="shared" si="84" ref="L452:L515">SUM(G452:K452)</f>
        <v>0</v>
      </c>
    </row>
    <row r="453" spans="1:12" ht="16.5">
      <c r="A453" s="52">
        <v>0.6909722222222222</v>
      </c>
      <c r="B453" s="15" t="s">
        <v>597</v>
      </c>
      <c r="C453" s="1" t="str">
        <f t="shared" si="80"/>
        <v>91317</v>
      </c>
      <c r="D453" t="str">
        <f t="shared" si="78"/>
        <v>9</v>
      </c>
      <c r="E453" t="str">
        <f t="shared" si="79"/>
        <v>1317</v>
      </c>
      <c r="F453" s="2">
        <f t="shared" si="76"/>
        <v>0.68125</v>
      </c>
      <c r="G453" s="30">
        <f t="shared" si="81"/>
        <v>0</v>
      </c>
      <c r="H453">
        <f t="shared" si="82"/>
      </c>
      <c r="I453">
        <f t="shared" si="83"/>
      </c>
      <c r="J453">
        <f>IF($E453="","",IF(COUNTIF(Team!$A$2:$A$1000,$E453)=0,1,""))</f>
      </c>
      <c r="K453">
        <f t="shared" si="77"/>
      </c>
      <c r="L453" s="30">
        <f t="shared" si="84"/>
        <v>0</v>
      </c>
    </row>
    <row r="454" spans="1:12" ht="16.5">
      <c r="A454" s="52">
        <v>0.6909722222222222</v>
      </c>
      <c r="B454" s="15" t="s">
        <v>598</v>
      </c>
      <c r="C454" s="1" t="str">
        <f t="shared" si="80"/>
        <v>91218</v>
      </c>
      <c r="D454" t="str">
        <f t="shared" si="78"/>
        <v>9</v>
      </c>
      <c r="E454" t="str">
        <f t="shared" si="79"/>
        <v>1218</v>
      </c>
      <c r="F454" s="2">
        <f t="shared" si="76"/>
        <v>0.68125</v>
      </c>
      <c r="G454" s="30">
        <f t="shared" si="81"/>
        <v>0</v>
      </c>
      <c r="H454">
        <f t="shared" si="82"/>
      </c>
      <c r="I454">
        <f t="shared" si="83"/>
      </c>
      <c r="J454">
        <f>IF($E454="","",IF(COUNTIF(Team!$A$2:$A$1000,$E454)=0,1,""))</f>
      </c>
      <c r="K454">
        <f t="shared" si="77"/>
      </c>
      <c r="L454" s="30">
        <f t="shared" si="84"/>
        <v>0</v>
      </c>
    </row>
    <row r="455" spans="1:12" ht="16.5">
      <c r="A455" s="52">
        <v>0.6965277777777777</v>
      </c>
      <c r="B455" s="15" t="s">
        <v>601</v>
      </c>
      <c r="C455" s="1" t="str">
        <f t="shared" si="80"/>
        <v>02104</v>
      </c>
      <c r="D455" t="str">
        <f t="shared" si="78"/>
        <v>0</v>
      </c>
      <c r="E455" t="str">
        <f t="shared" si="79"/>
        <v>2104</v>
      </c>
      <c r="F455" s="2">
        <f t="shared" si="76"/>
        <v>0.65625</v>
      </c>
      <c r="G455" s="30">
        <f t="shared" si="81"/>
        <v>0</v>
      </c>
      <c r="H455">
        <f t="shared" si="82"/>
      </c>
      <c r="I455">
        <f t="shared" si="83"/>
      </c>
      <c r="J455">
        <f>IF($E455="","",IF(COUNTIF(Team!$A$2:$A$1000,$E455)=0,1,""))</f>
      </c>
      <c r="K455">
        <f t="shared" si="77"/>
      </c>
      <c r="L455" s="30">
        <f t="shared" si="84"/>
        <v>0</v>
      </c>
    </row>
    <row r="456" spans="1:12" ht="16.5">
      <c r="A456" s="52">
        <v>0.6965277777777777</v>
      </c>
      <c r="B456" s="15" t="s">
        <v>602</v>
      </c>
      <c r="C456" s="1" t="str">
        <f t="shared" si="80"/>
        <v>02206</v>
      </c>
      <c r="D456" t="str">
        <f t="shared" si="78"/>
        <v>0</v>
      </c>
      <c r="E456" t="str">
        <f t="shared" si="79"/>
        <v>2206</v>
      </c>
      <c r="F456" s="2">
        <f t="shared" si="76"/>
        <v>0.6569444444444444</v>
      </c>
      <c r="G456" s="30">
        <f t="shared" si="81"/>
        <v>0</v>
      </c>
      <c r="H456">
        <f t="shared" si="82"/>
      </c>
      <c r="I456">
        <f t="shared" si="83"/>
      </c>
      <c r="J456">
        <f>IF($E456="","",IF(COUNTIF(Team!$A$2:$A$1000,$E456)=0,1,""))</f>
      </c>
      <c r="K456">
        <f t="shared" si="77"/>
      </c>
      <c r="L456" s="30">
        <f t="shared" si="84"/>
        <v>0</v>
      </c>
    </row>
    <row r="457" spans="1:12" ht="16.5">
      <c r="A457" s="52">
        <v>0.6965277777777777</v>
      </c>
      <c r="B457" s="15" t="s">
        <v>603</v>
      </c>
      <c r="C457" s="1" t="str">
        <f t="shared" si="80"/>
        <v>02301</v>
      </c>
      <c r="D457" t="str">
        <f t="shared" si="78"/>
        <v>0</v>
      </c>
      <c r="E457" t="str">
        <f t="shared" si="79"/>
        <v>2301</v>
      </c>
      <c r="F457" s="2">
        <f t="shared" si="76"/>
        <v>0.6708333333333334</v>
      </c>
      <c r="G457" s="30">
        <f t="shared" si="81"/>
        <v>0</v>
      </c>
      <c r="H457">
        <f t="shared" si="82"/>
      </c>
      <c r="I457">
        <f t="shared" si="83"/>
      </c>
      <c r="J457">
        <f>IF($E457="","",IF(COUNTIF(Team!$A$2:$A$1000,$E457)=0,1,""))</f>
      </c>
      <c r="K457">
        <f t="shared" si="77"/>
      </c>
      <c r="L457" s="30">
        <f t="shared" si="84"/>
        <v>0</v>
      </c>
    </row>
    <row r="458" spans="1:12" ht="16.5">
      <c r="A458" s="52">
        <v>0.6965277777777777</v>
      </c>
      <c r="B458" s="15" t="s">
        <v>604</v>
      </c>
      <c r="C458" s="1" t="str">
        <f t="shared" si="80"/>
        <v>02403</v>
      </c>
      <c r="D458" t="str">
        <f t="shared" si="78"/>
        <v>0</v>
      </c>
      <c r="E458" t="str">
        <f t="shared" si="79"/>
        <v>2403</v>
      </c>
      <c r="F458" s="2">
        <f t="shared" si="76"/>
        <v>0.6784722222222223</v>
      </c>
      <c r="G458" s="30">
        <f t="shared" si="81"/>
        <v>0</v>
      </c>
      <c r="H458">
        <f t="shared" si="82"/>
      </c>
      <c r="I458">
        <f t="shared" si="83"/>
      </c>
      <c r="J458">
        <f>IF($E458="","",IF(COUNTIF(Team!$A$2:$A$1000,$E458)=0,1,""))</f>
      </c>
      <c r="K458">
        <f t="shared" si="77"/>
      </c>
      <c r="L458" s="30">
        <f t="shared" si="84"/>
        <v>0</v>
      </c>
    </row>
    <row r="459" spans="1:12" ht="16.5">
      <c r="A459" s="52">
        <v>0.6965277777777777</v>
      </c>
      <c r="B459" s="15" t="s">
        <v>605</v>
      </c>
      <c r="C459" s="1" t="str">
        <f t="shared" si="80"/>
        <v>02411</v>
      </c>
      <c r="D459" t="str">
        <f t="shared" si="78"/>
        <v>0</v>
      </c>
      <c r="E459" t="str">
        <f t="shared" si="79"/>
        <v>2411</v>
      </c>
      <c r="F459" s="2">
        <f t="shared" si="76"/>
        <v>0.6638888888888889</v>
      </c>
      <c r="G459" s="30">
        <f t="shared" si="81"/>
        <v>0</v>
      </c>
      <c r="H459">
        <f t="shared" si="82"/>
      </c>
      <c r="I459">
        <f t="shared" si="83"/>
      </c>
      <c r="J459">
        <f>IF($E459="","",IF(COUNTIF(Team!$A$2:$A$1000,$E459)=0,1,""))</f>
      </c>
      <c r="K459">
        <f t="shared" si="77"/>
      </c>
      <c r="L459" s="30">
        <f t="shared" si="84"/>
        <v>0</v>
      </c>
    </row>
    <row r="460" spans="1:12" ht="16.5">
      <c r="A460" s="52">
        <v>0.6965277777777777</v>
      </c>
      <c r="B460" s="15" t="s">
        <v>606</v>
      </c>
      <c r="C460" s="1" t="str">
        <f t="shared" si="80"/>
        <v>02418</v>
      </c>
      <c r="D460" t="str">
        <f t="shared" si="78"/>
        <v>0</v>
      </c>
      <c r="E460" t="str">
        <f t="shared" si="79"/>
        <v>2418</v>
      </c>
      <c r="F460" s="2">
        <f t="shared" si="76"/>
        <v>0.6625</v>
      </c>
      <c r="G460" s="30">
        <f t="shared" si="81"/>
        <v>0</v>
      </c>
      <c r="H460">
        <f t="shared" si="82"/>
      </c>
      <c r="I460">
        <f t="shared" si="83"/>
      </c>
      <c r="J460">
        <f>IF($E460="","",IF(COUNTIF(Team!$A$2:$A$1000,$E460)=0,1,""))</f>
      </c>
      <c r="K460">
        <f t="shared" si="77"/>
      </c>
      <c r="L460" s="30">
        <f t="shared" si="84"/>
        <v>0</v>
      </c>
    </row>
    <row r="461" spans="1:12" ht="16.5">
      <c r="A461" s="52">
        <v>0.6965277777777777</v>
      </c>
      <c r="B461" s="15" t="s">
        <v>607</v>
      </c>
      <c r="C461" s="1" t="str">
        <f t="shared" si="80"/>
        <v>02420</v>
      </c>
      <c r="D461" t="str">
        <f t="shared" si="78"/>
        <v>0</v>
      </c>
      <c r="E461" t="str">
        <f t="shared" si="79"/>
        <v>2420</v>
      </c>
      <c r="F461" s="2">
        <f t="shared" si="76"/>
        <v>0.6791666666666667</v>
      </c>
      <c r="G461" s="30">
        <f t="shared" si="81"/>
        <v>0</v>
      </c>
      <c r="H461">
        <f t="shared" si="82"/>
      </c>
      <c r="I461">
        <f t="shared" si="83"/>
      </c>
      <c r="J461">
        <f>IF($E461="","",IF(COUNTIF(Team!$A$2:$A$1000,$E461)=0,1,""))</f>
      </c>
      <c r="K461">
        <f t="shared" si="77"/>
      </c>
      <c r="L461" s="30">
        <f t="shared" si="84"/>
        <v>0</v>
      </c>
    </row>
    <row r="462" spans="1:12" ht="16.5">
      <c r="A462" s="52">
        <v>0.6965277777777777</v>
      </c>
      <c r="B462" s="15" t="s">
        <v>608</v>
      </c>
      <c r="C462" s="1" t="str">
        <f t="shared" si="80"/>
        <v>01316</v>
      </c>
      <c r="D462" t="str">
        <f t="shared" si="78"/>
        <v>0</v>
      </c>
      <c r="E462" t="str">
        <f t="shared" si="79"/>
        <v>1316</v>
      </c>
      <c r="F462" s="2">
        <f t="shared" si="76"/>
        <v>0.6652777777777777</v>
      </c>
      <c r="G462" s="30">
        <f t="shared" si="81"/>
        <v>0</v>
      </c>
      <c r="H462">
        <f t="shared" si="82"/>
      </c>
      <c r="I462">
        <f t="shared" si="83"/>
      </c>
      <c r="J462">
        <f>IF($E462="","",IF(COUNTIF(Team!$A$2:$A$1000,$E462)=0,1,""))</f>
      </c>
      <c r="K462">
        <f t="shared" si="77"/>
      </c>
      <c r="L462" s="30">
        <f t="shared" si="84"/>
        <v>0</v>
      </c>
    </row>
    <row r="463" spans="1:12" ht="16.5">
      <c r="A463" s="52">
        <v>0.6965277777777777</v>
      </c>
      <c r="B463" s="15" t="s">
        <v>609</v>
      </c>
      <c r="C463" s="1" t="str">
        <f t="shared" si="80"/>
        <v>01322</v>
      </c>
      <c r="D463" t="str">
        <f t="shared" si="78"/>
        <v>0</v>
      </c>
      <c r="E463" t="str">
        <f t="shared" si="79"/>
        <v>1322</v>
      </c>
      <c r="F463" s="2">
        <f t="shared" si="76"/>
        <v>0.6701388888888888</v>
      </c>
      <c r="G463" s="30">
        <f t="shared" si="81"/>
        <v>0</v>
      </c>
      <c r="H463">
        <f t="shared" si="82"/>
      </c>
      <c r="I463">
        <f t="shared" si="83"/>
      </c>
      <c r="J463">
        <f>IF($E463="","",IF(COUNTIF(Team!$A$2:$A$1000,$E463)=0,1,""))</f>
      </c>
      <c r="K463">
        <f t="shared" si="77"/>
      </c>
      <c r="L463" s="30">
        <f t="shared" si="84"/>
        <v>0</v>
      </c>
    </row>
    <row r="464" spans="1:12" ht="16.5">
      <c r="A464" s="52">
        <v>0.6965277777777777</v>
      </c>
      <c r="B464" s="15" t="s">
        <v>610</v>
      </c>
      <c r="C464" s="1" t="str">
        <f t="shared" si="80"/>
        <v>01323</v>
      </c>
      <c r="D464" t="str">
        <f t="shared" si="78"/>
        <v>0</v>
      </c>
      <c r="E464" t="str">
        <f t="shared" si="79"/>
        <v>1323</v>
      </c>
      <c r="F464" s="2">
        <f t="shared" si="76"/>
        <v>0.6048611111111112</v>
      </c>
      <c r="G464" s="30">
        <f t="shared" si="81"/>
        <v>0</v>
      </c>
      <c r="H464">
        <f t="shared" si="82"/>
      </c>
      <c r="I464">
        <f t="shared" si="83"/>
      </c>
      <c r="J464">
        <f>IF($E464="","",IF(COUNTIF(Team!$A$2:$A$1000,$E464)=0,1,""))</f>
      </c>
      <c r="K464">
        <f t="shared" si="77"/>
      </c>
      <c r="L464" s="30">
        <f t="shared" si="84"/>
        <v>0</v>
      </c>
    </row>
    <row r="465" spans="1:12" ht="16.5">
      <c r="A465" s="52">
        <v>0.6965277777777777</v>
      </c>
      <c r="B465" s="15" t="s">
        <v>611</v>
      </c>
      <c r="C465" s="1" t="str">
        <f t="shared" si="80"/>
        <v>01326</v>
      </c>
      <c r="D465" t="str">
        <f t="shared" si="78"/>
        <v>0</v>
      </c>
      <c r="E465" t="str">
        <f t="shared" si="79"/>
        <v>1326</v>
      </c>
      <c r="F465" s="2">
        <f t="shared" si="76"/>
        <v>0.6673611111111111</v>
      </c>
      <c r="G465" s="30">
        <f t="shared" si="81"/>
        <v>0</v>
      </c>
      <c r="H465">
        <f t="shared" si="82"/>
      </c>
      <c r="I465">
        <f t="shared" si="83"/>
      </c>
      <c r="J465">
        <f>IF($E465="","",IF(COUNTIF(Team!$A$2:$A$1000,$E465)=0,1,""))</f>
      </c>
      <c r="K465">
        <f t="shared" si="77"/>
      </c>
      <c r="L465" s="30">
        <f t="shared" si="84"/>
        <v>0</v>
      </c>
    </row>
    <row r="466" spans="1:12" ht="16.5">
      <c r="A466" s="52">
        <v>0.6965277777777777</v>
      </c>
      <c r="B466" s="15" t="s">
        <v>612</v>
      </c>
      <c r="C466" s="1" t="str">
        <f t="shared" si="80"/>
        <v>01327</v>
      </c>
      <c r="D466" t="str">
        <f t="shared" si="78"/>
        <v>0</v>
      </c>
      <c r="E466" t="str">
        <f t="shared" si="79"/>
        <v>1327</v>
      </c>
      <c r="F466" s="2">
        <f t="shared" si="76"/>
        <v>0.6590277777777778</v>
      </c>
      <c r="G466" s="30">
        <f t="shared" si="81"/>
        <v>0</v>
      </c>
      <c r="H466">
        <f t="shared" si="82"/>
      </c>
      <c r="I466">
        <f t="shared" si="83"/>
      </c>
      <c r="J466">
        <f>IF($E466="","",IF(COUNTIF(Team!$A$2:$A$1000,$E466)=0,1,""))</f>
      </c>
      <c r="K466">
        <f t="shared" si="77"/>
      </c>
      <c r="L466" s="30">
        <f t="shared" si="84"/>
        <v>0</v>
      </c>
    </row>
    <row r="467" spans="1:12" ht="16.5">
      <c r="A467" s="52">
        <v>0.6965277777777777</v>
      </c>
      <c r="B467" s="15" t="s">
        <v>613</v>
      </c>
      <c r="C467" s="1" t="str">
        <f t="shared" si="80"/>
        <v>01401</v>
      </c>
      <c r="D467" t="str">
        <f t="shared" si="78"/>
        <v>0</v>
      </c>
      <c r="E467" t="str">
        <f t="shared" si="79"/>
        <v>1401</v>
      </c>
      <c r="F467" s="2">
        <f t="shared" si="76"/>
        <v>0.6736111111111112</v>
      </c>
      <c r="G467" s="30">
        <f t="shared" si="81"/>
        <v>0</v>
      </c>
      <c r="H467">
        <f t="shared" si="82"/>
      </c>
      <c r="I467">
        <f t="shared" si="83"/>
      </c>
      <c r="J467">
        <f>IF($E467="","",IF(COUNTIF(Team!$A$2:$A$1000,$E467)=0,1,""))</f>
      </c>
      <c r="K467">
        <f t="shared" si="77"/>
      </c>
      <c r="L467" s="30">
        <f t="shared" si="84"/>
        <v>0</v>
      </c>
    </row>
    <row r="468" spans="1:12" ht="16.5">
      <c r="A468" s="52">
        <v>0.6965277777777777</v>
      </c>
      <c r="B468" s="15" t="s">
        <v>614</v>
      </c>
      <c r="C468" s="1" t="str">
        <f t="shared" si="80"/>
        <v>01205</v>
      </c>
      <c r="D468" t="str">
        <f t="shared" si="78"/>
        <v>0</v>
      </c>
      <c r="E468" t="str">
        <f t="shared" si="79"/>
        <v>1205</v>
      </c>
      <c r="F468" s="2">
        <f t="shared" si="76"/>
        <v>0.6680555555555556</v>
      </c>
      <c r="G468" s="30">
        <f t="shared" si="81"/>
        <v>0</v>
      </c>
      <c r="H468">
        <f t="shared" si="82"/>
      </c>
      <c r="I468">
        <f t="shared" si="83"/>
      </c>
      <c r="J468">
        <f>IF($E468="","",IF(COUNTIF(Team!$A$2:$A$1000,$E468)=0,1,""))</f>
      </c>
      <c r="K468">
        <f t="shared" si="77"/>
      </c>
      <c r="L468" s="30">
        <f t="shared" si="84"/>
        <v>0</v>
      </c>
    </row>
    <row r="469" spans="1:12" ht="16.5">
      <c r="A469" s="52">
        <v>0.6965277777777777</v>
      </c>
      <c r="B469" s="15" t="s">
        <v>615</v>
      </c>
      <c r="C469" s="1" t="str">
        <f t="shared" si="80"/>
        <v>01214</v>
      </c>
      <c r="D469" t="str">
        <f t="shared" si="78"/>
        <v>0</v>
      </c>
      <c r="E469" t="str">
        <f t="shared" si="79"/>
        <v>1214</v>
      </c>
      <c r="F469" s="2">
        <f t="shared" si="76"/>
        <v>0.6659722222222222</v>
      </c>
      <c r="G469" s="30">
        <f t="shared" si="81"/>
        <v>0</v>
      </c>
      <c r="H469">
        <f t="shared" si="82"/>
      </c>
      <c r="I469">
        <f t="shared" si="83"/>
      </c>
      <c r="J469">
        <f>IF($E469="","",IF(COUNTIF(Team!$A$2:$A$1000,$E469)=0,1,""))</f>
      </c>
      <c r="K469">
        <f t="shared" si="77"/>
      </c>
      <c r="L469" s="30">
        <f t="shared" si="84"/>
        <v>0</v>
      </c>
    </row>
    <row r="470" spans="1:12" ht="16.5">
      <c r="A470" s="52">
        <v>0.6965277777777777</v>
      </c>
      <c r="B470" s="15" t="s">
        <v>616</v>
      </c>
      <c r="C470" s="1" t="str">
        <f t="shared" si="80"/>
        <v>01302</v>
      </c>
      <c r="D470" t="str">
        <f t="shared" si="78"/>
        <v>0</v>
      </c>
      <c r="E470" t="str">
        <f t="shared" si="79"/>
        <v>1302</v>
      </c>
      <c r="F470" s="2">
        <f t="shared" si="76"/>
        <v>0.6576388888888889</v>
      </c>
      <c r="G470" s="30">
        <f t="shared" si="81"/>
        <v>0</v>
      </c>
      <c r="H470">
        <f t="shared" si="82"/>
      </c>
      <c r="I470">
        <f t="shared" si="83"/>
      </c>
      <c r="J470">
        <f>IF($E470="","",IF(COUNTIF(Team!$A$2:$A$1000,$E470)=0,1,""))</f>
      </c>
      <c r="K470">
        <f t="shared" si="77"/>
      </c>
      <c r="L470" s="30">
        <f t="shared" si="84"/>
        <v>0</v>
      </c>
    </row>
    <row r="471" spans="1:12" ht="16.5">
      <c r="A471" s="52">
        <v>0.6965277777777777</v>
      </c>
      <c r="B471" s="15" t="s">
        <v>617</v>
      </c>
      <c r="C471" s="1" t="str">
        <f t="shared" si="80"/>
        <v>01307</v>
      </c>
      <c r="D471" t="str">
        <f t="shared" si="78"/>
        <v>0</v>
      </c>
      <c r="E471" t="str">
        <f t="shared" si="79"/>
        <v>1307</v>
      </c>
      <c r="F471" s="2">
        <f t="shared" si="76"/>
        <v>0.6736111111111112</v>
      </c>
      <c r="G471" s="30">
        <f t="shared" si="81"/>
        <v>0</v>
      </c>
      <c r="H471">
        <f t="shared" si="82"/>
      </c>
      <c r="I471">
        <f t="shared" si="83"/>
      </c>
      <c r="J471">
        <f>IF($E471="","",IF(COUNTIF(Team!$A$2:$A$1000,$E471)=0,1,""))</f>
      </c>
      <c r="K471">
        <f t="shared" si="77"/>
      </c>
      <c r="L471" s="30">
        <f t="shared" si="84"/>
        <v>0</v>
      </c>
    </row>
    <row r="472" spans="1:12" ht="16.5">
      <c r="A472" s="52">
        <v>0.6965277777777777</v>
      </c>
      <c r="B472" s="15" t="s">
        <v>618</v>
      </c>
      <c r="C472" s="1" t="str">
        <f t="shared" si="80"/>
        <v>01309</v>
      </c>
      <c r="D472" t="str">
        <f t="shared" si="78"/>
        <v>0</v>
      </c>
      <c r="E472" t="str">
        <f t="shared" si="79"/>
        <v>1309</v>
      </c>
      <c r="F472" s="2">
        <f t="shared" si="76"/>
        <v>0.68125</v>
      </c>
      <c r="G472" s="30">
        <f t="shared" si="81"/>
        <v>0</v>
      </c>
      <c r="H472">
        <f t="shared" si="82"/>
      </c>
      <c r="I472">
        <f t="shared" si="83"/>
      </c>
      <c r="J472">
        <f>IF($E472="","",IF(COUNTIF(Team!$A$2:$A$1000,$E472)=0,1,""))</f>
      </c>
      <c r="K472">
        <f t="shared" si="77"/>
      </c>
      <c r="L472" s="30">
        <f t="shared" si="84"/>
        <v>0</v>
      </c>
    </row>
    <row r="473" spans="1:12" ht="16.5">
      <c r="A473" s="52">
        <v>0.6965277777777777</v>
      </c>
      <c r="B473" s="15" t="s">
        <v>619</v>
      </c>
      <c r="C473" s="1" t="str">
        <f t="shared" si="80"/>
        <v>01314</v>
      </c>
      <c r="D473" t="str">
        <f t="shared" si="78"/>
        <v>0</v>
      </c>
      <c r="E473" t="str">
        <f t="shared" si="79"/>
        <v>1314</v>
      </c>
      <c r="F473" s="2">
        <f t="shared" si="76"/>
        <v>0.68125</v>
      </c>
      <c r="G473" s="30">
        <f t="shared" si="81"/>
        <v>0</v>
      </c>
      <c r="H473">
        <f t="shared" si="82"/>
      </c>
      <c r="I473">
        <f t="shared" si="83"/>
      </c>
      <c r="J473">
        <f>IF($E473="","",IF(COUNTIF(Team!$A$2:$A$1000,$E473)=0,1,""))</f>
      </c>
      <c r="K473">
        <f t="shared" si="77"/>
      </c>
      <c r="L473" s="30">
        <f t="shared" si="84"/>
        <v>0</v>
      </c>
    </row>
    <row r="474" spans="1:12" ht="16.5">
      <c r="A474" s="52">
        <v>0.7</v>
      </c>
      <c r="B474" s="15" t="s">
        <v>622</v>
      </c>
      <c r="C474" s="1" t="str">
        <f t="shared" si="80"/>
        <v>02421</v>
      </c>
      <c r="D474" t="str">
        <f t="shared" si="78"/>
        <v>0</v>
      </c>
      <c r="E474" t="str">
        <f t="shared" si="79"/>
        <v>2421</v>
      </c>
      <c r="F474" s="2">
        <f t="shared" si="76"/>
        <v>0.6659722222222222</v>
      </c>
      <c r="G474" s="30">
        <f t="shared" si="81"/>
        <v>0</v>
      </c>
      <c r="H474">
        <f t="shared" si="82"/>
      </c>
      <c r="I474">
        <f t="shared" si="83"/>
      </c>
      <c r="J474">
        <f>IF($E474="","",IF(COUNTIF(Team!$A$2:$A$1000,$E474)=0,1,""))</f>
      </c>
      <c r="K474">
        <f t="shared" si="77"/>
      </c>
      <c r="L474" s="30">
        <f t="shared" si="84"/>
        <v>0</v>
      </c>
    </row>
    <row r="475" spans="1:12" ht="16.5">
      <c r="A475" s="52">
        <v>0.7</v>
      </c>
      <c r="B475" s="15" t="s">
        <v>623</v>
      </c>
      <c r="C475" s="1" t="str">
        <f t="shared" si="80"/>
        <v>02422</v>
      </c>
      <c r="D475" t="str">
        <f t="shared" si="78"/>
        <v>0</v>
      </c>
      <c r="E475" t="str">
        <f t="shared" si="79"/>
        <v>2422</v>
      </c>
      <c r="F475" s="2">
        <f t="shared" si="76"/>
        <v>0.6798611111111111</v>
      </c>
      <c r="G475" s="30">
        <f t="shared" si="81"/>
        <v>0</v>
      </c>
      <c r="H475">
        <f t="shared" si="82"/>
      </c>
      <c r="I475">
        <f t="shared" si="83"/>
      </c>
      <c r="J475">
        <f>IF($E475="","",IF(COUNTIF(Team!$A$2:$A$1000,$E475)=0,1,""))</f>
      </c>
      <c r="K475">
        <f t="shared" si="77"/>
      </c>
      <c r="L475" s="30">
        <f t="shared" si="84"/>
        <v>0</v>
      </c>
    </row>
    <row r="476" spans="1:12" ht="16.5">
      <c r="A476" s="52">
        <v>0.7</v>
      </c>
      <c r="B476" s="15" t="s">
        <v>624</v>
      </c>
      <c r="C476" s="1" t="str">
        <f t="shared" si="80"/>
        <v>02424</v>
      </c>
      <c r="D476" t="str">
        <f t="shared" si="78"/>
        <v>0</v>
      </c>
      <c r="E476" t="str">
        <f t="shared" si="79"/>
        <v>2424</v>
      </c>
      <c r="F476" s="2">
        <f t="shared" si="76"/>
        <v>0.6791666666666667</v>
      </c>
      <c r="G476" s="30">
        <f t="shared" si="81"/>
        <v>0</v>
      </c>
      <c r="H476">
        <f t="shared" si="82"/>
      </c>
      <c r="I476">
        <f t="shared" si="83"/>
      </c>
      <c r="J476">
        <f>IF($E476="","",IF(COUNTIF(Team!$A$2:$A$1000,$E476)=0,1,""))</f>
      </c>
      <c r="K476">
        <f t="shared" si="77"/>
      </c>
      <c r="L476" s="30">
        <f t="shared" si="84"/>
        <v>0</v>
      </c>
    </row>
    <row r="477" spans="1:12" ht="16.5">
      <c r="A477" s="52">
        <v>0.7</v>
      </c>
      <c r="B477" s="15" t="s">
        <v>625</v>
      </c>
      <c r="C477" s="1" t="str">
        <f t="shared" si="80"/>
        <v>02426</v>
      </c>
      <c r="D477" t="str">
        <f t="shared" si="78"/>
        <v>0</v>
      </c>
      <c r="E477" t="str">
        <f t="shared" si="79"/>
        <v>2426</v>
      </c>
      <c r="F477" s="2">
        <f t="shared" si="76"/>
        <v>0.6638888888888889</v>
      </c>
      <c r="G477" s="30">
        <f t="shared" si="81"/>
        <v>0</v>
      </c>
      <c r="H477">
        <f t="shared" si="82"/>
      </c>
      <c r="I477">
        <f t="shared" si="83"/>
      </c>
      <c r="J477">
        <f>IF($E477="","",IF(COUNTIF(Team!$A$2:$A$1000,$E477)=0,1,""))</f>
      </c>
      <c r="K477">
        <f t="shared" si="77"/>
      </c>
      <c r="L477" s="30">
        <f t="shared" si="84"/>
        <v>0</v>
      </c>
    </row>
    <row r="478" spans="1:12" ht="16.5">
      <c r="A478" s="52">
        <v>0.7</v>
      </c>
      <c r="B478" s="15" t="s">
        <v>626</v>
      </c>
      <c r="C478" s="1" t="str">
        <f t="shared" si="80"/>
        <v>02427</v>
      </c>
      <c r="D478" t="str">
        <f t="shared" si="78"/>
        <v>0</v>
      </c>
      <c r="E478" t="str">
        <f t="shared" si="79"/>
        <v>2427</v>
      </c>
      <c r="F478" s="2">
        <f t="shared" si="76"/>
        <v>0.6611111111111111</v>
      </c>
      <c r="G478" s="30">
        <f t="shared" si="81"/>
        <v>0</v>
      </c>
      <c r="H478">
        <f t="shared" si="82"/>
      </c>
      <c r="I478">
        <f t="shared" si="83"/>
      </c>
      <c r="J478">
        <f>IF($E478="","",IF(COUNTIF(Team!$A$2:$A$1000,$E478)=0,1,""))</f>
      </c>
      <c r="K478">
        <f t="shared" si="77"/>
      </c>
      <c r="L478" s="30">
        <f t="shared" si="84"/>
        <v>0</v>
      </c>
    </row>
    <row r="479" spans="1:12" ht="16.5">
      <c r="A479" s="52">
        <v>0.7</v>
      </c>
      <c r="B479" s="15" t="s">
        <v>627</v>
      </c>
      <c r="C479" s="1" t="str">
        <f t="shared" si="80"/>
        <v>02431</v>
      </c>
      <c r="D479" t="str">
        <f t="shared" si="78"/>
        <v>0</v>
      </c>
      <c r="E479" t="str">
        <f t="shared" si="79"/>
        <v>2431</v>
      </c>
      <c r="F479" s="2">
        <f t="shared" si="76"/>
        <v>0.6805555555555555</v>
      </c>
      <c r="G479" s="30">
        <f t="shared" si="81"/>
        <v>0</v>
      </c>
      <c r="H479">
        <f t="shared" si="82"/>
      </c>
      <c r="I479">
        <f t="shared" si="83"/>
      </c>
      <c r="J479">
        <f>IF($E479="","",IF(COUNTIF(Team!$A$2:$A$1000,$E479)=0,1,""))</f>
      </c>
      <c r="K479">
        <f t="shared" si="77"/>
      </c>
      <c r="L479" s="30">
        <f t="shared" si="84"/>
        <v>0</v>
      </c>
    </row>
    <row r="480" spans="1:12" ht="16.5">
      <c r="A480" s="52">
        <v>0.7</v>
      </c>
      <c r="B480" s="15" t="s">
        <v>628</v>
      </c>
      <c r="C480" s="1" t="str">
        <f t="shared" si="80"/>
        <v>02432</v>
      </c>
      <c r="D480" t="str">
        <f t="shared" si="78"/>
        <v>0</v>
      </c>
      <c r="E480" t="str">
        <f t="shared" si="79"/>
        <v>2432</v>
      </c>
      <c r="F480" s="2">
        <f t="shared" si="76"/>
        <v>0.6638888888888889</v>
      </c>
      <c r="G480" s="30">
        <f t="shared" si="81"/>
        <v>0</v>
      </c>
      <c r="H480">
        <f t="shared" si="82"/>
      </c>
      <c r="I480">
        <f t="shared" si="83"/>
      </c>
      <c r="J480">
        <f>IF($E480="","",IF(COUNTIF(Team!$A$2:$A$1000,$E480)=0,1,""))</f>
      </c>
      <c r="K480">
        <f t="shared" si="77"/>
      </c>
      <c r="L480" s="30">
        <f t="shared" si="84"/>
        <v>0</v>
      </c>
    </row>
    <row r="481" spans="1:12" ht="16.5">
      <c r="A481" s="52">
        <v>0.7</v>
      </c>
      <c r="B481" s="15" t="s">
        <v>629</v>
      </c>
      <c r="C481" s="1" t="str">
        <f t="shared" si="80"/>
        <v>02402</v>
      </c>
      <c r="D481" t="str">
        <f t="shared" si="78"/>
        <v>0</v>
      </c>
      <c r="E481" t="str">
        <f t="shared" si="79"/>
        <v>2402</v>
      </c>
      <c r="F481" s="2">
        <f t="shared" si="76"/>
        <v>0.6881944444444444</v>
      </c>
      <c r="G481" s="30">
        <f t="shared" si="81"/>
        <v>0</v>
      </c>
      <c r="H481">
        <f t="shared" si="82"/>
      </c>
      <c r="I481">
        <f t="shared" si="83"/>
      </c>
      <c r="J481">
        <f>IF($E481="","",IF(COUNTIF(Team!$A$2:$A$1000,$E481)=0,1,""))</f>
      </c>
      <c r="K481">
        <f t="shared" si="77"/>
      </c>
      <c r="L481" s="30">
        <f t="shared" si="84"/>
        <v>0</v>
      </c>
    </row>
    <row r="482" spans="1:12" ht="16.5">
      <c r="A482" s="52">
        <v>0.7</v>
      </c>
      <c r="B482" s="15" t="s">
        <v>630</v>
      </c>
      <c r="C482" s="1" t="str">
        <f t="shared" si="80"/>
        <v>02433</v>
      </c>
      <c r="D482" t="str">
        <f t="shared" si="78"/>
        <v>0</v>
      </c>
      <c r="E482" t="str">
        <f t="shared" si="79"/>
        <v>2433</v>
      </c>
      <c r="F482" s="2">
        <f t="shared" si="76"/>
        <v>0.6902777777777778</v>
      </c>
      <c r="G482" s="30">
        <f t="shared" si="81"/>
        <v>0</v>
      </c>
      <c r="H482">
        <f t="shared" si="82"/>
      </c>
      <c r="I482">
        <f t="shared" si="83"/>
      </c>
      <c r="J482">
        <f>IF($E482="","",IF(COUNTIF(Team!$A$2:$A$1000,$E482)=0,1,""))</f>
      </c>
      <c r="K482">
        <f t="shared" si="77"/>
      </c>
      <c r="L482" s="30">
        <f t="shared" si="84"/>
        <v>0</v>
      </c>
    </row>
    <row r="483" spans="1:12" ht="16.5">
      <c r="A483" s="52">
        <v>0.7</v>
      </c>
      <c r="B483" s="15" t="s">
        <v>631</v>
      </c>
      <c r="C483" s="1" t="str">
        <f t="shared" si="80"/>
        <v>01308</v>
      </c>
      <c r="D483" t="str">
        <f t="shared" si="78"/>
        <v>0</v>
      </c>
      <c r="E483" t="str">
        <f t="shared" si="79"/>
        <v>1308</v>
      </c>
      <c r="F483" s="2">
        <f t="shared" si="76"/>
        <v>0.6916666666666668</v>
      </c>
      <c r="G483" s="30">
        <f t="shared" si="81"/>
        <v>0</v>
      </c>
      <c r="H483">
        <f t="shared" si="82"/>
      </c>
      <c r="I483">
        <f t="shared" si="83"/>
      </c>
      <c r="J483">
        <f>IF($E483="","",IF(COUNTIF(Team!$A$2:$A$1000,$E483)=0,1,""))</f>
      </c>
      <c r="K483">
        <f t="shared" si="77"/>
      </c>
      <c r="L483" s="30">
        <f t="shared" si="84"/>
        <v>0</v>
      </c>
    </row>
    <row r="484" spans="1:12" ht="16.5">
      <c r="A484" s="52">
        <v>0.7</v>
      </c>
      <c r="B484" s="15" t="s">
        <v>633</v>
      </c>
      <c r="C484" s="1" t="str">
        <f t="shared" si="80"/>
        <v>01321</v>
      </c>
      <c r="D484" t="str">
        <f t="shared" si="78"/>
        <v>0</v>
      </c>
      <c r="E484" t="str">
        <f t="shared" si="79"/>
        <v>1321</v>
      </c>
      <c r="F484" s="2">
        <f t="shared" si="76"/>
        <v>0.69375</v>
      </c>
      <c r="G484" s="30">
        <f t="shared" si="81"/>
        <v>0</v>
      </c>
      <c r="H484">
        <f t="shared" si="82"/>
      </c>
      <c r="I484">
        <f t="shared" si="83"/>
      </c>
      <c r="J484">
        <f>IF($E484="","",IF(COUNTIF(Team!$A$2:$A$1000,$E484)=0,1,""))</f>
      </c>
      <c r="K484">
        <f t="shared" si="77"/>
      </c>
      <c r="L484" s="30">
        <f t="shared" si="84"/>
        <v>0</v>
      </c>
    </row>
    <row r="485" spans="1:12" ht="16.5">
      <c r="A485" s="52">
        <v>0.7027777777777778</v>
      </c>
      <c r="B485" s="15" t="s">
        <v>634</v>
      </c>
      <c r="C485" s="1" t="str">
        <f t="shared" si="80"/>
        <v>01305</v>
      </c>
      <c r="D485" t="str">
        <f t="shared" si="78"/>
        <v>0</v>
      </c>
      <c r="E485" t="str">
        <f t="shared" si="79"/>
        <v>1305</v>
      </c>
      <c r="F485" s="2">
        <f t="shared" si="76"/>
        <v>0.6958333333333333</v>
      </c>
      <c r="G485" s="30">
        <f t="shared" si="81"/>
        <v>0</v>
      </c>
      <c r="H485">
        <f t="shared" si="82"/>
      </c>
      <c r="I485">
        <f t="shared" si="83"/>
      </c>
      <c r="J485">
        <f>IF($E485="","",IF(COUNTIF(Team!$A$2:$A$1000,$E485)=0,1,""))</f>
      </c>
      <c r="K485">
        <f t="shared" si="77"/>
      </c>
      <c r="L485" s="30">
        <f t="shared" si="84"/>
        <v>0</v>
      </c>
    </row>
    <row r="486" spans="1:12" ht="16.5">
      <c r="A486" s="52">
        <v>0.7055555555555556</v>
      </c>
      <c r="B486" s="15" t="s">
        <v>635</v>
      </c>
      <c r="C486" s="1" t="str">
        <f t="shared" si="80"/>
        <v>91107</v>
      </c>
      <c r="D486" t="str">
        <f t="shared" si="78"/>
        <v>9</v>
      </c>
      <c r="E486" t="str">
        <f t="shared" si="79"/>
        <v>1107</v>
      </c>
      <c r="F486" s="2">
        <f t="shared" si="76"/>
        <v>0.6902777777777778</v>
      </c>
      <c r="G486" s="30">
        <f t="shared" si="81"/>
        <v>0</v>
      </c>
      <c r="H486">
        <f t="shared" si="82"/>
      </c>
      <c r="I486">
        <f t="shared" si="83"/>
      </c>
      <c r="J486">
        <f>IF($E486="","",IF(COUNTIF(Team!$A$2:$A$1000,$E486)=0,1,""))</f>
      </c>
      <c r="K486">
        <f t="shared" si="77"/>
      </c>
      <c r="L486" s="30">
        <f t="shared" si="84"/>
        <v>0</v>
      </c>
    </row>
    <row r="487" spans="1:12" ht="16.5">
      <c r="A487" s="52">
        <v>0.7055555555555556</v>
      </c>
      <c r="B487" s="15" t="s">
        <v>636</v>
      </c>
      <c r="C487" s="1" t="str">
        <f t="shared" si="80"/>
        <v>91312</v>
      </c>
      <c r="D487" t="str">
        <f t="shared" si="78"/>
        <v>9</v>
      </c>
      <c r="E487" t="str">
        <f t="shared" si="79"/>
        <v>1312</v>
      </c>
      <c r="F487" s="2">
        <f t="shared" si="76"/>
        <v>0.6909722222222222</v>
      </c>
      <c r="G487" s="30">
        <f t="shared" si="81"/>
        <v>0</v>
      </c>
      <c r="H487">
        <f t="shared" si="82"/>
      </c>
      <c r="I487">
        <f t="shared" si="83"/>
      </c>
      <c r="J487">
        <f>IF($E487="","",IF(COUNTIF(Team!$A$2:$A$1000,$E487)=0,1,""))</f>
      </c>
      <c r="K487">
        <f t="shared" si="77"/>
      </c>
      <c r="L487" s="30">
        <f t="shared" si="84"/>
        <v>0</v>
      </c>
    </row>
    <row r="488" spans="1:12" ht="16.5">
      <c r="A488" s="52">
        <v>0.7055555555555556</v>
      </c>
      <c r="B488" s="15" t="s">
        <v>637</v>
      </c>
      <c r="C488" s="1" t="str">
        <f t="shared" si="80"/>
        <v>91311</v>
      </c>
      <c r="D488" t="str">
        <f t="shared" si="78"/>
        <v>9</v>
      </c>
      <c r="E488" t="str">
        <f t="shared" si="79"/>
        <v>1311</v>
      </c>
      <c r="F488" s="2">
        <f t="shared" si="76"/>
        <v>0.6916666666666668</v>
      </c>
      <c r="G488" s="30">
        <f t="shared" si="81"/>
        <v>0</v>
      </c>
      <c r="H488">
        <f t="shared" si="82"/>
      </c>
      <c r="I488">
        <f t="shared" si="83"/>
      </c>
      <c r="J488">
        <f>IF($E488="","",IF(COUNTIF(Team!$A$2:$A$1000,$E488)=0,1,""))</f>
      </c>
      <c r="K488">
        <f t="shared" si="77"/>
      </c>
      <c r="L488" s="30">
        <f t="shared" si="84"/>
        <v>0</v>
      </c>
    </row>
    <row r="489" spans="1:12" ht="16.5">
      <c r="A489" s="52">
        <v>0.7055555555555556</v>
      </c>
      <c r="B489" s="15" t="s">
        <v>638</v>
      </c>
      <c r="C489" s="1" t="str">
        <f t="shared" si="80"/>
        <v>91209</v>
      </c>
      <c r="D489" t="str">
        <f t="shared" si="78"/>
        <v>9</v>
      </c>
      <c r="E489" t="str">
        <f t="shared" si="79"/>
        <v>1209</v>
      </c>
      <c r="F489" s="2">
        <f t="shared" si="76"/>
        <v>0.6993055555555556</v>
      </c>
      <c r="G489" s="30">
        <f t="shared" si="81"/>
        <v>0</v>
      </c>
      <c r="H489">
        <f t="shared" si="82"/>
      </c>
      <c r="I489">
        <f t="shared" si="83"/>
      </c>
      <c r="J489">
        <f>IF($E489="","",IF(COUNTIF(Team!$A$2:$A$1000,$E489)=0,1,""))</f>
      </c>
      <c r="K489">
        <f t="shared" si="77"/>
      </c>
      <c r="L489" s="30">
        <f t="shared" si="84"/>
        <v>0</v>
      </c>
    </row>
    <row r="490" spans="1:12" ht="16.5">
      <c r="A490" s="52">
        <v>0.7125</v>
      </c>
      <c r="B490" s="15" t="s">
        <v>639</v>
      </c>
      <c r="C490" s="1" t="str">
        <f t="shared" si="80"/>
        <v>81107</v>
      </c>
      <c r="D490" t="str">
        <f t="shared" si="78"/>
        <v>8</v>
      </c>
      <c r="E490" t="str">
        <f t="shared" si="79"/>
        <v>1107</v>
      </c>
      <c r="F490" s="2">
        <f t="shared" si="76"/>
        <v>0.638888888888889</v>
      </c>
      <c r="G490" s="30">
        <f t="shared" si="81"/>
        <v>0</v>
      </c>
      <c r="H490">
        <f t="shared" si="82"/>
      </c>
      <c r="I490">
        <f t="shared" si="83"/>
      </c>
      <c r="J490">
        <f>IF($E490="","",IF(COUNTIF(Team!$A$2:$A$1000,$E490)=0,1,""))</f>
      </c>
      <c r="K490">
        <f t="shared" si="77"/>
      </c>
      <c r="L490" s="30">
        <f t="shared" si="84"/>
        <v>0</v>
      </c>
    </row>
    <row r="491" spans="1:12" ht="16.5">
      <c r="A491" s="52">
        <v>0.7125</v>
      </c>
      <c r="B491" s="15" t="s">
        <v>640</v>
      </c>
      <c r="C491" s="1" t="str">
        <f t="shared" si="80"/>
        <v>81201</v>
      </c>
      <c r="D491" t="str">
        <f t="shared" si="78"/>
        <v>8</v>
      </c>
      <c r="E491" t="str">
        <f t="shared" si="79"/>
        <v>1201</v>
      </c>
      <c r="F491" s="2">
        <f t="shared" si="76"/>
        <v>0.6201388888888889</v>
      </c>
      <c r="G491" s="30">
        <f t="shared" si="81"/>
        <v>0</v>
      </c>
      <c r="H491">
        <f t="shared" si="82"/>
      </c>
      <c r="I491">
        <f t="shared" si="83"/>
      </c>
      <c r="J491">
        <f>IF($E491="","",IF(COUNTIF(Team!$A$2:$A$1000,$E491)=0,1,""))</f>
      </c>
      <c r="K491">
        <f t="shared" si="77"/>
      </c>
      <c r="L491" s="30">
        <f t="shared" si="84"/>
        <v>0</v>
      </c>
    </row>
    <row r="492" spans="1:12" ht="16.5">
      <c r="A492" s="52">
        <v>0.7125</v>
      </c>
      <c r="B492" s="15" t="s">
        <v>641</v>
      </c>
      <c r="C492" s="1" t="str">
        <f t="shared" si="80"/>
        <v>81203</v>
      </c>
      <c r="D492" t="str">
        <f t="shared" si="78"/>
        <v>8</v>
      </c>
      <c r="E492" t="str">
        <f t="shared" si="79"/>
        <v>1203</v>
      </c>
      <c r="F492" s="2">
        <f t="shared" si="76"/>
        <v>0.6868055555555556</v>
      </c>
      <c r="G492" s="30">
        <f t="shared" si="81"/>
        <v>0</v>
      </c>
      <c r="H492">
        <f t="shared" si="82"/>
      </c>
      <c r="I492">
        <f t="shared" si="83"/>
      </c>
      <c r="J492">
        <f>IF($E492="","",IF(COUNTIF(Team!$A$2:$A$1000,$E492)=0,1,""))</f>
      </c>
      <c r="K492">
        <f t="shared" si="77"/>
      </c>
      <c r="L492" s="30">
        <f t="shared" si="84"/>
        <v>0</v>
      </c>
    </row>
    <row r="493" spans="1:12" ht="16.5">
      <c r="A493" s="52">
        <v>0.7125</v>
      </c>
      <c r="B493" s="15" t="s">
        <v>642</v>
      </c>
      <c r="C493" s="1" t="str">
        <f t="shared" si="80"/>
        <v>81208</v>
      </c>
      <c r="D493" t="str">
        <f t="shared" si="78"/>
        <v>8</v>
      </c>
      <c r="E493" t="str">
        <f t="shared" si="79"/>
        <v>1208</v>
      </c>
      <c r="F493" s="2">
        <f t="shared" si="76"/>
        <v>0.7083333333333334</v>
      </c>
      <c r="G493" s="30">
        <f t="shared" si="81"/>
        <v>0</v>
      </c>
      <c r="H493">
        <f t="shared" si="82"/>
      </c>
      <c r="I493">
        <f t="shared" si="83"/>
      </c>
      <c r="J493">
        <f>IF($E493="","",IF(COUNTIF(Team!$A$2:$A$1000,$E493)=0,1,""))</f>
      </c>
      <c r="K493">
        <f t="shared" si="77"/>
      </c>
      <c r="L493" s="30">
        <f t="shared" si="84"/>
        <v>0</v>
      </c>
    </row>
    <row r="494" spans="1:12" ht="16.5">
      <c r="A494" s="52">
        <v>0.7125</v>
      </c>
      <c r="B494" s="15" t="s">
        <v>643</v>
      </c>
      <c r="C494" s="1" t="str">
        <f t="shared" si="80"/>
        <v>81320</v>
      </c>
      <c r="D494" t="str">
        <f t="shared" si="78"/>
        <v>8</v>
      </c>
      <c r="E494" t="str">
        <f t="shared" si="79"/>
        <v>1320</v>
      </c>
      <c r="F494" s="2">
        <f t="shared" si="76"/>
        <v>0.19375000000000053</v>
      </c>
      <c r="G494" s="30">
        <f t="shared" si="81"/>
        <v>0</v>
      </c>
      <c r="H494">
        <f t="shared" si="82"/>
        <v>1</v>
      </c>
      <c r="I494">
        <f t="shared" si="83"/>
        <v>1</v>
      </c>
      <c r="J494">
        <f>IF($E494="","",IF(COUNTIF(Team!$A$2:$A$1000,$E494)=0,1,""))</f>
      </c>
      <c r="K494">
        <f t="shared" si="77"/>
      </c>
      <c r="L494" s="30">
        <f t="shared" si="84"/>
        <v>2</v>
      </c>
    </row>
    <row r="495" spans="3:12" ht="16.5">
      <c r="C495" s="1">
        <f t="shared" si="80"/>
      </c>
      <c r="D495">
        <f t="shared" si="78"/>
      </c>
      <c r="E495">
        <f t="shared" si="79"/>
      </c>
      <c r="F495" s="2">
        <f t="shared" si="76"/>
      </c>
      <c r="G495" s="30">
        <f t="shared" si="81"/>
      </c>
      <c r="H495" t="e">
        <f t="shared" si="82"/>
        <v>#VALUE!</v>
      </c>
      <c r="I495">
        <f t="shared" si="83"/>
      </c>
      <c r="J495">
        <f>IF($E495="","",IF(COUNTIF(Team!$A$2:$A$1000,$E495)=0,1,""))</f>
      </c>
      <c r="K495">
        <f t="shared" si="77"/>
      </c>
      <c r="L495" s="30" t="e">
        <f t="shared" si="84"/>
        <v>#VALUE!</v>
      </c>
    </row>
    <row r="496" spans="3:12" ht="16.5">
      <c r="C496" s="1">
        <f t="shared" si="80"/>
      </c>
      <c r="D496">
        <f t="shared" si="78"/>
      </c>
      <c r="E496">
        <f t="shared" si="79"/>
      </c>
      <c r="F496" s="2">
        <f t="shared" si="76"/>
      </c>
      <c r="G496" s="30">
        <f t="shared" si="81"/>
      </c>
      <c r="H496" t="e">
        <f t="shared" si="82"/>
        <v>#VALUE!</v>
      </c>
      <c r="I496">
        <f t="shared" si="83"/>
      </c>
      <c r="J496">
        <f>IF($E496="","",IF(COUNTIF(Team!$A$2:$A$1000,$E496)=0,1,""))</f>
      </c>
      <c r="K496">
        <f t="shared" si="77"/>
      </c>
      <c r="L496" s="30" t="e">
        <f t="shared" si="84"/>
        <v>#VALUE!</v>
      </c>
    </row>
    <row r="497" spans="1:12" ht="16.5">
      <c r="A497" s="52">
        <v>0.7152777777777778</v>
      </c>
      <c r="B497" s="15" t="s">
        <v>644</v>
      </c>
      <c r="C497" s="1" t="str">
        <f t="shared" si="80"/>
        <v>82102</v>
      </c>
      <c r="D497" t="str">
        <f t="shared" si="78"/>
        <v>8</v>
      </c>
      <c r="E497" t="str">
        <f t="shared" si="79"/>
        <v>2102</v>
      </c>
      <c r="F497" s="2">
        <f t="shared" si="76"/>
        <v>0.7125</v>
      </c>
      <c r="G497" s="30">
        <f t="shared" si="81"/>
        <v>0</v>
      </c>
      <c r="H497">
        <f t="shared" si="82"/>
      </c>
      <c r="I497">
        <f t="shared" si="83"/>
      </c>
      <c r="J497">
        <f>IF($E497="","",IF(COUNTIF(Team!$A$2:$A$1000,$E497)=0,1,""))</f>
      </c>
      <c r="K497">
        <f t="shared" si="77"/>
      </c>
      <c r="L497" s="30">
        <f t="shared" si="84"/>
        <v>0</v>
      </c>
    </row>
    <row r="498" spans="1:12" ht="16.5">
      <c r="A498" s="52">
        <v>0.7229166666666668</v>
      </c>
      <c r="B498" s="15" t="s">
        <v>646</v>
      </c>
      <c r="C498" s="1" t="str">
        <f t="shared" si="80"/>
        <v>01107</v>
      </c>
      <c r="D498" t="str">
        <f t="shared" si="78"/>
        <v>0</v>
      </c>
      <c r="E498" t="str">
        <f t="shared" si="79"/>
        <v>1107</v>
      </c>
      <c r="F498" s="2">
        <f t="shared" si="76"/>
        <v>0.7104166666666667</v>
      </c>
      <c r="G498" s="30">
        <f t="shared" si="81"/>
        <v>0</v>
      </c>
      <c r="H498">
        <f t="shared" si="82"/>
      </c>
      <c r="I498">
        <f t="shared" si="83"/>
      </c>
      <c r="J498">
        <f>IF($E498="","",IF(COUNTIF(Team!$A$2:$A$1000,$E498)=0,1,""))</f>
      </c>
      <c r="K498">
        <f t="shared" si="77"/>
      </c>
      <c r="L498" s="30">
        <f t="shared" si="84"/>
        <v>0</v>
      </c>
    </row>
    <row r="499" spans="1:12" ht="16.5">
      <c r="A499" s="52">
        <v>0.7229166666666668</v>
      </c>
      <c r="B499" s="15" t="s">
        <v>647</v>
      </c>
      <c r="C499" s="1" t="str">
        <f t="shared" si="80"/>
        <v>01218</v>
      </c>
      <c r="D499" t="str">
        <f t="shared" si="78"/>
        <v>0</v>
      </c>
      <c r="E499" t="str">
        <f t="shared" si="79"/>
        <v>1218</v>
      </c>
      <c r="F499" s="2">
        <f aca="true" t="shared" si="85" ref="F499:F562">IF(ISERROR(TIME(MID($B499,6,2),MID($B499,8,2),0)),"",TIME(MID($B499,6,2),MID($B499,8,2),0))</f>
        <v>0.7020833333333334</v>
      </c>
      <c r="G499" s="30">
        <f t="shared" si="81"/>
        <v>0</v>
      </c>
      <c r="H499">
        <f t="shared" si="82"/>
      </c>
      <c r="I499">
        <f t="shared" si="83"/>
      </c>
      <c r="J499">
        <f>IF($E499="","",IF(COUNTIF(Team!$A$2:$A$1000,$E499)=0,1,""))</f>
      </c>
      <c r="K499">
        <f aca="true" t="shared" si="86" ref="K499:K562">IF($E499="","",IF(LEN($B499)&lt;&gt;9,1,""))</f>
      </c>
      <c r="L499" s="30">
        <f t="shared" si="84"/>
        <v>0</v>
      </c>
    </row>
    <row r="500" spans="1:12" ht="16.5">
      <c r="A500" s="52">
        <v>0.7229166666666668</v>
      </c>
      <c r="B500" s="15" t="s">
        <v>648</v>
      </c>
      <c r="C500" s="1" t="str">
        <f t="shared" si="80"/>
        <v>01311</v>
      </c>
      <c r="D500" t="str">
        <f t="shared" si="78"/>
        <v>0</v>
      </c>
      <c r="E500" t="str">
        <f t="shared" si="79"/>
        <v>1311</v>
      </c>
      <c r="F500" s="2">
        <f t="shared" si="85"/>
        <v>0.7125</v>
      </c>
      <c r="G500" s="30">
        <f t="shared" si="81"/>
        <v>0</v>
      </c>
      <c r="H500">
        <f t="shared" si="82"/>
      </c>
      <c r="I500">
        <f t="shared" si="83"/>
      </c>
      <c r="J500">
        <f>IF($E500="","",IF(COUNTIF(Team!$A$2:$A$1000,$E500)=0,1,""))</f>
      </c>
      <c r="K500">
        <f t="shared" si="86"/>
      </c>
      <c r="L500" s="30">
        <f t="shared" si="84"/>
        <v>0</v>
      </c>
    </row>
    <row r="501" spans="1:12" ht="16.5">
      <c r="A501" s="52">
        <v>0.7229166666666668</v>
      </c>
      <c r="B501" s="15" t="s">
        <v>649</v>
      </c>
      <c r="C501" s="1" t="str">
        <f t="shared" si="80"/>
        <v>01312</v>
      </c>
      <c r="D501" t="str">
        <f t="shared" si="78"/>
        <v>0</v>
      </c>
      <c r="E501" t="str">
        <f t="shared" si="79"/>
        <v>1312</v>
      </c>
      <c r="F501" s="2">
        <f t="shared" si="85"/>
        <v>0.7111111111111111</v>
      </c>
      <c r="G501" s="30">
        <f t="shared" si="81"/>
        <v>0</v>
      </c>
      <c r="H501">
        <f t="shared" si="82"/>
      </c>
      <c r="I501">
        <f t="shared" si="83"/>
      </c>
      <c r="J501">
        <f>IF($E501="","",IF(COUNTIF(Team!$A$2:$A$1000,$E501)=0,1,""))</f>
      </c>
      <c r="K501">
        <f t="shared" si="86"/>
      </c>
      <c r="L501" s="30">
        <f t="shared" si="84"/>
        <v>0</v>
      </c>
    </row>
    <row r="502" spans="1:12" ht="16.5">
      <c r="A502" s="52">
        <v>0.7229166666666668</v>
      </c>
      <c r="B502" s="15" t="s">
        <v>650</v>
      </c>
      <c r="C502" s="1" t="str">
        <f t="shared" si="80"/>
        <v>02413</v>
      </c>
      <c r="D502" t="str">
        <f t="shared" si="78"/>
        <v>0</v>
      </c>
      <c r="E502" t="str">
        <f t="shared" si="79"/>
        <v>2413</v>
      </c>
      <c r="F502" s="2">
        <f t="shared" si="85"/>
        <v>0.7138888888888889</v>
      </c>
      <c r="G502" s="30">
        <f t="shared" si="81"/>
        <v>0</v>
      </c>
      <c r="H502">
        <f t="shared" si="82"/>
      </c>
      <c r="I502">
        <f t="shared" si="83"/>
      </c>
      <c r="J502">
        <f>IF($E502="","",IF(COUNTIF(Team!$A$2:$A$1000,$E502)=0,1,""))</f>
      </c>
      <c r="K502">
        <f t="shared" si="86"/>
      </c>
      <c r="L502" s="30">
        <f t="shared" si="84"/>
        <v>0</v>
      </c>
    </row>
    <row r="503" spans="1:12" ht="16.5">
      <c r="A503" s="52">
        <v>0.7229166666666668</v>
      </c>
      <c r="B503" s="15" t="s">
        <v>651</v>
      </c>
      <c r="C503" s="1" t="str">
        <f t="shared" si="80"/>
        <v>02414</v>
      </c>
      <c r="D503" t="str">
        <f t="shared" si="78"/>
        <v>0</v>
      </c>
      <c r="E503" t="str">
        <f t="shared" si="79"/>
        <v>2414</v>
      </c>
      <c r="F503" s="2">
        <f t="shared" si="85"/>
        <v>0.7138888888888889</v>
      </c>
      <c r="G503" s="30">
        <f t="shared" si="81"/>
        <v>0</v>
      </c>
      <c r="H503">
        <f t="shared" si="82"/>
      </c>
      <c r="I503">
        <f t="shared" si="83"/>
      </c>
      <c r="J503">
        <f>IF($E503="","",IF(COUNTIF(Team!$A$2:$A$1000,$E503)=0,1,""))</f>
      </c>
      <c r="K503">
        <f t="shared" si="86"/>
      </c>
      <c r="L503" s="30">
        <f t="shared" si="84"/>
        <v>0</v>
      </c>
    </row>
    <row r="504" spans="1:12" ht="16.5">
      <c r="A504" s="52">
        <v>0.7229166666666668</v>
      </c>
      <c r="B504" s="15" t="s">
        <v>652</v>
      </c>
      <c r="C504" s="1" t="str">
        <f t="shared" si="80"/>
        <v>02416</v>
      </c>
      <c r="D504" t="str">
        <f t="shared" si="78"/>
        <v>0</v>
      </c>
      <c r="E504" t="str">
        <f t="shared" si="79"/>
        <v>2416</v>
      </c>
      <c r="F504" s="2">
        <f t="shared" si="85"/>
        <v>0.7159722222222222</v>
      </c>
      <c r="G504" s="30">
        <f t="shared" si="81"/>
        <v>0</v>
      </c>
      <c r="H504">
        <f t="shared" si="82"/>
      </c>
      <c r="I504">
        <f t="shared" si="83"/>
      </c>
      <c r="J504">
        <f>IF($E504="","",IF(COUNTIF(Team!$A$2:$A$1000,$E504)=0,1,""))</f>
      </c>
      <c r="K504">
        <f t="shared" si="86"/>
      </c>
      <c r="L504" s="30">
        <f t="shared" si="84"/>
        <v>0</v>
      </c>
    </row>
    <row r="505" spans="1:12" ht="16.5">
      <c r="A505" s="52">
        <v>0.7229166666666668</v>
      </c>
      <c r="B505" s="15" t="s">
        <v>653</v>
      </c>
      <c r="C505" s="1" t="str">
        <f t="shared" si="80"/>
        <v>02417</v>
      </c>
      <c r="D505" t="str">
        <f t="shared" si="78"/>
        <v>0</v>
      </c>
      <c r="E505" t="str">
        <f t="shared" si="79"/>
        <v>2417</v>
      </c>
      <c r="F505" s="2">
        <f t="shared" si="85"/>
        <v>0.7159722222222222</v>
      </c>
      <c r="G505" s="30">
        <f t="shared" si="81"/>
        <v>0</v>
      </c>
      <c r="H505">
        <f t="shared" si="82"/>
      </c>
      <c r="I505">
        <f t="shared" si="83"/>
      </c>
      <c r="J505">
        <f>IF($E505="","",IF(COUNTIF(Team!$A$2:$A$1000,$E505)=0,1,""))</f>
      </c>
      <c r="K505">
        <f t="shared" si="86"/>
      </c>
      <c r="L505" s="30">
        <f t="shared" si="84"/>
        <v>0</v>
      </c>
    </row>
    <row r="506" spans="1:12" ht="16.5">
      <c r="A506" s="52">
        <v>0.7229166666666668</v>
      </c>
      <c r="C506" s="1">
        <f t="shared" si="80"/>
      </c>
      <c r="D506">
        <f t="shared" si="78"/>
      </c>
      <c r="E506">
        <f t="shared" si="79"/>
      </c>
      <c r="F506" s="2">
        <f t="shared" si="85"/>
      </c>
      <c r="G506" s="30">
        <f t="shared" si="81"/>
      </c>
      <c r="H506" t="e">
        <f t="shared" si="82"/>
        <v>#VALUE!</v>
      </c>
      <c r="I506">
        <f t="shared" si="83"/>
      </c>
      <c r="J506">
        <f>IF($E506="","",IF(COUNTIF(Team!$A$2:$A$1000,$E506)=0,1,""))</f>
      </c>
      <c r="K506">
        <f t="shared" si="86"/>
      </c>
      <c r="L506" s="30" t="e">
        <f t="shared" si="84"/>
        <v>#VALUE!</v>
      </c>
    </row>
    <row r="507" spans="1:12" ht="16.5">
      <c r="A507" s="52">
        <v>0.7284722222222223</v>
      </c>
      <c r="B507" s="15" t="s">
        <v>655</v>
      </c>
      <c r="C507" s="1" t="str">
        <f t="shared" si="80"/>
        <v>91212</v>
      </c>
      <c r="D507" t="str">
        <f t="shared" si="78"/>
        <v>9</v>
      </c>
      <c r="E507" t="str">
        <f t="shared" si="79"/>
        <v>1212</v>
      </c>
      <c r="F507" s="2">
        <f t="shared" si="85"/>
        <v>0.7090277777777777</v>
      </c>
      <c r="G507" s="30">
        <f t="shared" si="81"/>
        <v>0</v>
      </c>
      <c r="H507">
        <f t="shared" si="82"/>
      </c>
      <c r="I507">
        <f t="shared" si="83"/>
      </c>
      <c r="J507">
        <f>IF($E507="","",IF(COUNTIF(Team!$A$2:$A$1000,$E507)=0,1,""))</f>
      </c>
      <c r="K507">
        <f t="shared" si="86"/>
      </c>
      <c r="L507" s="30">
        <f t="shared" si="84"/>
        <v>0</v>
      </c>
    </row>
    <row r="508" spans="1:12" ht="16.5">
      <c r="A508" s="52">
        <v>0.7284722222222223</v>
      </c>
      <c r="B508" s="15" t="s">
        <v>656</v>
      </c>
      <c r="C508" s="1" t="str">
        <f t="shared" si="80"/>
        <v>91213</v>
      </c>
      <c r="D508" t="str">
        <f t="shared" si="78"/>
        <v>9</v>
      </c>
      <c r="E508" t="str">
        <f t="shared" si="79"/>
        <v>1213</v>
      </c>
      <c r="F508" s="2">
        <f t="shared" si="85"/>
        <v>0.7097222222222223</v>
      </c>
      <c r="G508" s="30">
        <f t="shared" si="81"/>
        <v>0</v>
      </c>
      <c r="H508">
        <f t="shared" si="82"/>
      </c>
      <c r="I508">
        <f t="shared" si="83"/>
      </c>
      <c r="J508">
        <f>IF($E508="","",IF(COUNTIF(Team!$A$2:$A$1000,$E508)=0,1,""))</f>
      </c>
      <c r="K508">
        <f t="shared" si="86"/>
      </c>
      <c r="L508" s="30">
        <f t="shared" si="84"/>
        <v>0</v>
      </c>
    </row>
    <row r="509" spans="1:12" ht="16.5">
      <c r="A509" s="52">
        <v>0.7284722222222223</v>
      </c>
      <c r="B509" s="15" t="s">
        <v>657</v>
      </c>
      <c r="C509" s="1" t="str">
        <f t="shared" si="80"/>
        <v>91211</v>
      </c>
      <c r="D509" t="str">
        <f t="shared" si="78"/>
        <v>9</v>
      </c>
      <c r="E509" t="str">
        <f t="shared" si="79"/>
        <v>1211</v>
      </c>
      <c r="F509" s="2">
        <f t="shared" si="85"/>
        <v>0.7194444444444444</v>
      </c>
      <c r="G509" s="30">
        <f t="shared" si="81"/>
        <v>0</v>
      </c>
      <c r="H509">
        <f t="shared" si="82"/>
      </c>
      <c r="I509">
        <f t="shared" si="83"/>
      </c>
      <c r="J509">
        <f>IF($E509="","",IF(COUNTIF(Team!$A$2:$A$1000,$E509)=0,1,""))</f>
      </c>
      <c r="K509">
        <f t="shared" si="86"/>
      </c>
      <c r="L509" s="30">
        <f t="shared" si="84"/>
        <v>0</v>
      </c>
    </row>
    <row r="510" spans="1:12" ht="16.5">
      <c r="A510" s="52">
        <v>0.73125</v>
      </c>
      <c r="B510" s="15" t="s">
        <v>658</v>
      </c>
      <c r="C510" s="1" t="str">
        <f t="shared" si="80"/>
        <v>91320</v>
      </c>
      <c r="D510" t="str">
        <f t="shared" si="78"/>
        <v>9</v>
      </c>
      <c r="E510" t="str">
        <f t="shared" si="79"/>
        <v>1320</v>
      </c>
      <c r="F510" s="2">
        <f t="shared" si="85"/>
        <v>0.19375000000000053</v>
      </c>
      <c r="G510" s="30">
        <f t="shared" si="81"/>
        <v>0</v>
      </c>
      <c r="H510">
        <f t="shared" si="82"/>
        <v>1</v>
      </c>
      <c r="I510">
        <f t="shared" si="83"/>
        <v>1</v>
      </c>
      <c r="J510">
        <f>IF($E510="","",IF(COUNTIF(Team!$A$2:$A$1000,$E510)=0,1,""))</f>
      </c>
      <c r="K510">
        <f t="shared" si="86"/>
      </c>
      <c r="L510" s="30">
        <f t="shared" si="84"/>
        <v>2</v>
      </c>
    </row>
    <row r="511" spans="1:12" ht="16.5">
      <c r="A511" s="52">
        <v>0.7340277777777778</v>
      </c>
      <c r="B511" s="15" t="s">
        <v>659</v>
      </c>
      <c r="C511" s="1" t="str">
        <f t="shared" si="80"/>
        <v>91202</v>
      </c>
      <c r="D511" t="str">
        <f t="shared" si="78"/>
        <v>9</v>
      </c>
      <c r="E511" t="str">
        <f t="shared" si="79"/>
        <v>1202</v>
      </c>
      <c r="F511" s="2">
        <f t="shared" si="85"/>
        <v>0.7333333333333334</v>
      </c>
      <c r="G511" s="30">
        <f t="shared" si="81"/>
        <v>0</v>
      </c>
      <c r="H511">
        <f t="shared" si="82"/>
      </c>
      <c r="I511">
        <f t="shared" si="83"/>
      </c>
      <c r="J511">
        <f>IF($E511="","",IF(COUNTIF(Team!$A$2:$A$1000,$E511)=0,1,""))</f>
      </c>
      <c r="K511">
        <f t="shared" si="86"/>
      </c>
      <c r="L511" s="30">
        <f t="shared" si="84"/>
        <v>0</v>
      </c>
    </row>
    <row r="512" spans="1:12" ht="16.5">
      <c r="A512" s="52">
        <v>0.7340277777777778</v>
      </c>
      <c r="B512" s="15" t="s">
        <v>660</v>
      </c>
      <c r="C512" s="1" t="str">
        <f t="shared" si="80"/>
        <v>91102</v>
      </c>
      <c r="D512" t="str">
        <f t="shared" si="78"/>
        <v>9</v>
      </c>
      <c r="E512" t="str">
        <f t="shared" si="79"/>
        <v>1102</v>
      </c>
      <c r="F512" s="2">
        <f t="shared" si="85"/>
        <v>0.7340277777777778</v>
      </c>
      <c r="G512" s="30">
        <f t="shared" si="81"/>
        <v>0</v>
      </c>
      <c r="H512">
        <f t="shared" si="82"/>
      </c>
      <c r="I512">
        <f t="shared" si="83"/>
      </c>
      <c r="J512">
        <f>IF($E512="","",IF(COUNTIF(Team!$A$2:$A$1000,$E512)=0,1,""))</f>
      </c>
      <c r="K512">
        <f t="shared" si="86"/>
      </c>
      <c r="L512" s="30">
        <f t="shared" si="84"/>
        <v>0</v>
      </c>
    </row>
    <row r="513" spans="1:12" ht="16.5">
      <c r="A513" s="52">
        <v>0.7361111111111112</v>
      </c>
      <c r="B513" s="15" t="s">
        <v>661</v>
      </c>
      <c r="C513" s="1" t="str">
        <f t="shared" si="80"/>
        <v>82101</v>
      </c>
      <c r="D513" t="str">
        <f t="shared" si="78"/>
        <v>8</v>
      </c>
      <c r="E513" t="str">
        <f t="shared" si="79"/>
        <v>2101</v>
      </c>
      <c r="F513" s="2">
        <f t="shared" si="85"/>
        <v>0.7222222222222222</v>
      </c>
      <c r="G513" s="30">
        <f t="shared" si="81"/>
        <v>0</v>
      </c>
      <c r="H513">
        <f t="shared" si="82"/>
      </c>
      <c r="I513">
        <f t="shared" si="83"/>
      </c>
      <c r="J513">
        <f>IF($E513="","",IF(COUNTIF(Team!$A$2:$A$1000,$E513)=0,1,""))</f>
      </c>
      <c r="K513">
        <f t="shared" si="86"/>
      </c>
      <c r="L513" s="30">
        <f t="shared" si="84"/>
        <v>0</v>
      </c>
    </row>
    <row r="514" spans="1:12" ht="16.5">
      <c r="A514" s="52">
        <v>0.7430555555555555</v>
      </c>
      <c r="B514" s="15" t="s">
        <v>662</v>
      </c>
      <c r="C514" s="1" t="str">
        <f t="shared" si="80"/>
        <v>91310</v>
      </c>
      <c r="D514" t="str">
        <f t="shared" si="78"/>
        <v>9</v>
      </c>
      <c r="E514" t="str">
        <f t="shared" si="79"/>
        <v>1310</v>
      </c>
      <c r="F514" s="2">
        <f t="shared" si="85"/>
        <v>0.7361111111111112</v>
      </c>
      <c r="G514" s="30">
        <f t="shared" si="81"/>
        <v>0</v>
      </c>
      <c r="H514">
        <f t="shared" si="82"/>
      </c>
      <c r="I514">
        <f t="shared" si="83"/>
      </c>
      <c r="J514">
        <f>IF($E514="","",IF(COUNTIF(Team!$A$2:$A$1000,$E514)=0,1,""))</f>
      </c>
      <c r="K514">
        <f t="shared" si="86"/>
      </c>
      <c r="L514" s="30">
        <f t="shared" si="84"/>
        <v>0</v>
      </c>
    </row>
    <row r="515" spans="1:12" ht="16.5">
      <c r="A515" s="52">
        <v>0.7430555555555555</v>
      </c>
      <c r="B515" s="15" t="s">
        <v>663</v>
      </c>
      <c r="C515" s="1" t="str">
        <f t="shared" si="80"/>
        <v>91203</v>
      </c>
      <c r="D515" t="str">
        <f aca="true" t="shared" si="87" ref="D515:D578">LEFT($B515)</f>
        <v>9</v>
      </c>
      <c r="E515" t="str">
        <f aca="true" t="shared" si="88" ref="E515:E578">MID($B515,2,4)</f>
        <v>1203</v>
      </c>
      <c r="F515" s="2">
        <f t="shared" si="85"/>
        <v>0.7409722222222223</v>
      </c>
      <c r="G515" s="30">
        <f t="shared" si="81"/>
        <v>0</v>
      </c>
      <c r="H515">
        <f t="shared" si="82"/>
      </c>
      <c r="I515">
        <f t="shared" si="83"/>
      </c>
      <c r="J515">
        <f>IF($E515="","",IF(COUNTIF(Team!$A$2:$A$1000,$E515)=0,1,""))</f>
      </c>
      <c r="K515">
        <f t="shared" si="86"/>
      </c>
      <c r="L515" s="30">
        <f t="shared" si="84"/>
        <v>0</v>
      </c>
    </row>
    <row r="516" spans="1:12" ht="16.5">
      <c r="A516" s="52">
        <v>0.7472222222222222</v>
      </c>
      <c r="B516" s="15" t="s">
        <v>665</v>
      </c>
      <c r="C516" s="1" t="str">
        <f aca="true" t="shared" si="89" ref="C516:C579">IF($B516&lt;&gt;"",LEFT($B516,5),"")</f>
        <v>02401</v>
      </c>
      <c r="D516" t="str">
        <f t="shared" si="87"/>
        <v>0</v>
      </c>
      <c r="E516" t="str">
        <f t="shared" si="88"/>
        <v>2401</v>
      </c>
      <c r="F516" s="2">
        <f t="shared" si="85"/>
        <v>0.6833333333333332</v>
      </c>
      <c r="G516" s="30">
        <f aca="true" t="shared" si="90" ref="G516:G579">IF($C516&lt;&gt;"",COUNTIF($C$3:$C$1001,$C516)-1,"")</f>
        <v>0</v>
      </c>
      <c r="H516">
        <f aca="true" t="shared" si="91" ref="H516:H579">IF(OR(VALUE(RIGHT($B516,2))&gt;60,VALUE(MID($B516,6,2))&gt;24),1,"")</f>
      </c>
      <c r="I516">
        <f aca="true" t="shared" si="92" ref="I516:I579">IF($B516&lt;&gt;"",IF(OR(VALUE(MID($B516,6,2))&lt;6,VALUE(MID($B516,6,4))&gt;1930),1,""),"")</f>
      </c>
      <c r="J516">
        <f>IF($E516="","",IF(COUNTIF(Team!$A$2:$A$1000,$E516)=0,1,""))</f>
      </c>
      <c r="K516">
        <f t="shared" si="86"/>
      </c>
      <c r="L516" s="30">
        <f aca="true" t="shared" si="93" ref="L516:L579">SUM(G516:K516)</f>
        <v>0</v>
      </c>
    </row>
    <row r="517" spans="1:12" ht="16.5">
      <c r="A517" s="52">
        <v>0.7472222222222222</v>
      </c>
      <c r="B517" s="15" t="s">
        <v>666</v>
      </c>
      <c r="C517" s="1" t="str">
        <f t="shared" si="89"/>
        <v>01201</v>
      </c>
      <c r="D517" t="str">
        <f t="shared" si="87"/>
        <v>0</v>
      </c>
      <c r="E517" t="str">
        <f t="shared" si="88"/>
        <v>1201</v>
      </c>
      <c r="F517" s="2">
        <f t="shared" si="85"/>
        <v>0.6847222222222222</v>
      </c>
      <c r="G517" s="30">
        <f t="shared" si="90"/>
        <v>0</v>
      </c>
      <c r="H517">
        <f t="shared" si="91"/>
      </c>
      <c r="I517">
        <f t="shared" si="92"/>
      </c>
      <c r="J517">
        <f>IF($E517="","",IF(COUNTIF(Team!$A$2:$A$1000,$E517)=0,1,""))</f>
      </c>
      <c r="K517">
        <f t="shared" si="86"/>
      </c>
      <c r="L517" s="30">
        <f t="shared" si="93"/>
        <v>0</v>
      </c>
    </row>
    <row r="518" spans="1:12" ht="16.5">
      <c r="A518" s="52">
        <v>0.7472222222222222</v>
      </c>
      <c r="B518" s="15" t="s">
        <v>667</v>
      </c>
      <c r="C518" s="1" t="str">
        <f t="shared" si="89"/>
        <v>01211</v>
      </c>
      <c r="D518" t="str">
        <f t="shared" si="87"/>
        <v>0</v>
      </c>
      <c r="E518" t="str">
        <f t="shared" si="88"/>
        <v>1211</v>
      </c>
      <c r="F518" s="2">
        <f t="shared" si="85"/>
        <v>0.7416666666666667</v>
      </c>
      <c r="G518" s="30">
        <f t="shared" si="90"/>
        <v>0</v>
      </c>
      <c r="H518">
        <f t="shared" si="91"/>
      </c>
      <c r="I518">
        <f t="shared" si="92"/>
      </c>
      <c r="J518">
        <f>IF($E518="","",IF(COUNTIF(Team!$A$2:$A$1000,$E518)=0,1,""))</f>
      </c>
      <c r="K518">
        <f t="shared" si="86"/>
      </c>
      <c r="L518" s="30">
        <f t="shared" si="93"/>
        <v>0</v>
      </c>
    </row>
    <row r="519" spans="1:12" ht="16.5">
      <c r="A519" s="52">
        <v>0.7583333333333333</v>
      </c>
      <c r="B519" s="15" t="s">
        <v>668</v>
      </c>
      <c r="C519" s="1" t="str">
        <f t="shared" si="89"/>
        <v>91208</v>
      </c>
      <c r="D519" t="str">
        <f t="shared" si="87"/>
        <v>9</v>
      </c>
      <c r="E519" t="str">
        <f t="shared" si="88"/>
        <v>1208</v>
      </c>
      <c r="F519" s="2">
        <f t="shared" si="85"/>
        <v>0.7576388888888889</v>
      </c>
      <c r="G519" s="30">
        <f t="shared" si="90"/>
        <v>0</v>
      </c>
      <c r="H519">
        <f t="shared" si="91"/>
      </c>
      <c r="I519">
        <f t="shared" si="92"/>
      </c>
      <c r="J519">
        <f>IF($E519="","",IF(COUNTIF(Team!$A$2:$A$1000,$E519)=0,1,""))</f>
      </c>
      <c r="K519">
        <f t="shared" si="86"/>
      </c>
      <c r="L519" s="30">
        <f t="shared" si="93"/>
        <v>0</v>
      </c>
    </row>
    <row r="520" spans="1:12" ht="16.5">
      <c r="A520" s="52">
        <v>0.7625</v>
      </c>
      <c r="B520" s="15" t="s">
        <v>669</v>
      </c>
      <c r="C520" s="1" t="str">
        <f t="shared" si="89"/>
        <v>92102</v>
      </c>
      <c r="D520" t="str">
        <f t="shared" si="87"/>
        <v>9</v>
      </c>
      <c r="E520" t="str">
        <f t="shared" si="88"/>
        <v>2102</v>
      </c>
      <c r="F520" s="2">
        <f t="shared" si="85"/>
        <v>0.7625000000000001</v>
      </c>
      <c r="G520" s="30">
        <f t="shared" si="90"/>
        <v>0</v>
      </c>
      <c r="H520">
        <f t="shared" si="91"/>
      </c>
      <c r="I520">
        <f t="shared" si="92"/>
      </c>
      <c r="J520">
        <f>IF($E520="","",IF(COUNTIF(Team!$A$2:$A$1000,$E520)=0,1,""))</f>
      </c>
      <c r="K520">
        <f t="shared" si="86"/>
      </c>
      <c r="L520" s="30">
        <f t="shared" si="93"/>
        <v>0</v>
      </c>
    </row>
    <row r="521" spans="1:12" ht="16.5">
      <c r="A521" s="52">
        <v>0.7666666666666666</v>
      </c>
      <c r="B521" s="15" t="s">
        <v>671</v>
      </c>
      <c r="C521" s="1" t="str">
        <f t="shared" si="89"/>
        <v>01102</v>
      </c>
      <c r="D521" t="str">
        <f t="shared" si="87"/>
        <v>0</v>
      </c>
      <c r="E521" t="str">
        <f t="shared" si="88"/>
        <v>1102</v>
      </c>
      <c r="F521" s="2">
        <f t="shared" si="85"/>
        <v>0.7541666666666668</v>
      </c>
      <c r="G521" s="30">
        <f t="shared" si="90"/>
        <v>0</v>
      </c>
      <c r="H521">
        <f t="shared" si="91"/>
      </c>
      <c r="I521">
        <f t="shared" si="92"/>
      </c>
      <c r="J521">
        <f>IF($E521="","",IF(COUNTIF(Team!$A$2:$A$1000,$E521)=0,1,""))</f>
      </c>
      <c r="K521">
        <f t="shared" si="86"/>
      </c>
      <c r="L521" s="30">
        <f t="shared" si="93"/>
        <v>0</v>
      </c>
    </row>
    <row r="522" spans="1:12" ht="16.5">
      <c r="A522" s="52">
        <v>0.7666666666666666</v>
      </c>
      <c r="B522" s="15" t="s">
        <v>672</v>
      </c>
      <c r="C522" s="1" t="str">
        <f t="shared" si="89"/>
        <v>01202</v>
      </c>
      <c r="D522" t="str">
        <f t="shared" si="87"/>
        <v>0</v>
      </c>
      <c r="E522" t="str">
        <f t="shared" si="88"/>
        <v>1202</v>
      </c>
      <c r="F522" s="2">
        <f t="shared" si="85"/>
        <v>0.751388888888889</v>
      </c>
      <c r="G522" s="30">
        <f t="shared" si="90"/>
        <v>0</v>
      </c>
      <c r="H522">
        <f t="shared" si="91"/>
      </c>
      <c r="I522">
        <f t="shared" si="92"/>
      </c>
      <c r="J522">
        <f>IF($E522="","",IF(COUNTIF(Team!$A$2:$A$1000,$E522)=0,1,""))</f>
      </c>
      <c r="K522">
        <f t="shared" si="86"/>
      </c>
      <c r="L522" s="30">
        <f t="shared" si="93"/>
        <v>0</v>
      </c>
    </row>
    <row r="523" spans="1:12" ht="16.5">
      <c r="A523" s="52">
        <v>0.7666666666666666</v>
      </c>
      <c r="B523" s="15" t="s">
        <v>673</v>
      </c>
      <c r="C523" s="1" t="str">
        <f t="shared" si="89"/>
        <v>01203</v>
      </c>
      <c r="D523" t="str">
        <f t="shared" si="87"/>
        <v>0</v>
      </c>
      <c r="E523" t="str">
        <f t="shared" si="88"/>
        <v>1203</v>
      </c>
      <c r="F523" s="2">
        <f t="shared" si="85"/>
        <v>0.7604166666666666</v>
      </c>
      <c r="G523" s="30">
        <f t="shared" si="90"/>
        <v>0</v>
      </c>
      <c r="H523">
        <f t="shared" si="91"/>
      </c>
      <c r="I523">
        <f t="shared" si="92"/>
      </c>
      <c r="J523">
        <f>IF($E523="","",IF(COUNTIF(Team!$A$2:$A$1000,$E523)=0,1,""))</f>
      </c>
      <c r="K523">
        <f t="shared" si="86"/>
      </c>
      <c r="L523" s="30">
        <f t="shared" si="93"/>
        <v>0</v>
      </c>
    </row>
    <row r="524" spans="1:12" ht="16.5">
      <c r="A524" s="52">
        <v>0.7694444444444444</v>
      </c>
      <c r="B524" s="15" t="s">
        <v>674</v>
      </c>
      <c r="C524" s="1" t="str">
        <f t="shared" si="89"/>
        <v>92101</v>
      </c>
      <c r="D524" t="str">
        <f t="shared" si="87"/>
        <v>9</v>
      </c>
      <c r="E524" t="str">
        <f t="shared" si="88"/>
        <v>2101</v>
      </c>
      <c r="F524" s="2">
        <f t="shared" si="85"/>
        <v>0.19375000000000053</v>
      </c>
      <c r="G524" s="30">
        <f t="shared" si="90"/>
        <v>0</v>
      </c>
      <c r="H524">
        <f t="shared" si="91"/>
        <v>1</v>
      </c>
      <c r="I524">
        <f t="shared" si="92"/>
        <v>1</v>
      </c>
      <c r="J524">
        <f>IF($E524="","",IF(COUNTIF(Team!$A$2:$A$1000,$E524)=0,1,""))</f>
      </c>
      <c r="K524">
        <f t="shared" si="86"/>
      </c>
      <c r="L524" s="30">
        <f t="shared" si="93"/>
        <v>2</v>
      </c>
    </row>
    <row r="525" spans="1:12" ht="16.5">
      <c r="A525" s="52">
        <v>0.7694444444444444</v>
      </c>
      <c r="B525" s="15" t="s">
        <v>675</v>
      </c>
      <c r="C525" s="1" t="str">
        <f t="shared" si="89"/>
        <v>01208</v>
      </c>
      <c r="D525" t="str">
        <f t="shared" si="87"/>
        <v>0</v>
      </c>
      <c r="E525" t="str">
        <f t="shared" si="88"/>
        <v>1208</v>
      </c>
      <c r="F525" s="2">
        <f t="shared" si="85"/>
        <v>0.7784722222222222</v>
      </c>
      <c r="G525" s="30">
        <f t="shared" si="90"/>
        <v>0</v>
      </c>
      <c r="H525">
        <f t="shared" si="91"/>
      </c>
      <c r="I525">
        <f t="shared" si="92"/>
      </c>
      <c r="J525">
        <f>IF($E525="","",IF(COUNTIF(Team!$A$2:$A$1000,$E525)=0,1,""))</f>
      </c>
      <c r="K525">
        <f t="shared" si="86"/>
      </c>
      <c r="L525" s="30">
        <f t="shared" si="93"/>
        <v>0</v>
      </c>
    </row>
    <row r="526" spans="1:12" ht="16.5">
      <c r="A526" s="52">
        <v>0.782638888888889</v>
      </c>
      <c r="B526" s="15" t="s">
        <v>676</v>
      </c>
      <c r="C526" s="1" t="str">
        <f t="shared" si="89"/>
        <v>01209</v>
      </c>
      <c r="D526" t="str">
        <f t="shared" si="87"/>
        <v>0</v>
      </c>
      <c r="E526" t="str">
        <f t="shared" si="88"/>
        <v>1209</v>
      </c>
      <c r="F526" s="2">
        <f t="shared" si="85"/>
        <v>0.7243055555555555</v>
      </c>
      <c r="G526" s="30">
        <f t="shared" si="90"/>
        <v>0</v>
      </c>
      <c r="H526">
        <f t="shared" si="91"/>
      </c>
      <c r="I526">
        <f t="shared" si="92"/>
      </c>
      <c r="J526">
        <f>IF($E526="","",IF(COUNTIF(Team!$A$2:$A$1000,$E526)=0,1,""))</f>
      </c>
      <c r="K526">
        <f t="shared" si="86"/>
      </c>
      <c r="L526" s="30">
        <f t="shared" si="93"/>
        <v>0</v>
      </c>
    </row>
    <row r="527" spans="1:12" ht="16.5">
      <c r="A527" s="52">
        <v>0.7833333333333333</v>
      </c>
      <c r="B527" s="15" t="s">
        <v>677</v>
      </c>
      <c r="C527" s="1" t="str">
        <f t="shared" si="89"/>
        <v>01212</v>
      </c>
      <c r="D527" t="str">
        <f t="shared" si="87"/>
        <v>0</v>
      </c>
      <c r="E527" t="str">
        <f t="shared" si="88"/>
        <v>1212</v>
      </c>
      <c r="F527" s="2">
        <f t="shared" si="85"/>
        <v>0.7277777777777777</v>
      </c>
      <c r="G527" s="30">
        <f t="shared" si="90"/>
        <v>0</v>
      </c>
      <c r="H527">
        <f t="shared" si="91"/>
      </c>
      <c r="I527">
        <f t="shared" si="92"/>
      </c>
      <c r="J527">
        <f>IF($E527="","",IF(COUNTIF(Team!$A$2:$A$1000,$E527)=0,1,""))</f>
      </c>
      <c r="K527">
        <f t="shared" si="86"/>
      </c>
      <c r="L527" s="30">
        <f t="shared" si="93"/>
        <v>0</v>
      </c>
    </row>
    <row r="528" spans="1:12" ht="16.5">
      <c r="A528" s="52">
        <v>0.7833333333333333</v>
      </c>
      <c r="B528" s="15" t="s">
        <v>678</v>
      </c>
      <c r="C528" s="1" t="str">
        <f t="shared" si="89"/>
        <v>01213</v>
      </c>
      <c r="D528" t="str">
        <f t="shared" si="87"/>
        <v>0</v>
      </c>
      <c r="E528" t="str">
        <f t="shared" si="88"/>
        <v>1213</v>
      </c>
      <c r="F528" s="2">
        <f t="shared" si="85"/>
        <v>0.7277777777777777</v>
      </c>
      <c r="G528" s="30">
        <f t="shared" si="90"/>
        <v>0</v>
      </c>
      <c r="H528">
        <f t="shared" si="91"/>
      </c>
      <c r="I528">
        <f t="shared" si="92"/>
      </c>
      <c r="J528">
        <f>IF($E528="","",IF(COUNTIF(Team!$A$2:$A$1000,$E528)=0,1,""))</f>
      </c>
      <c r="K528">
        <f t="shared" si="86"/>
      </c>
      <c r="L528" s="30">
        <f t="shared" si="93"/>
        <v>0</v>
      </c>
    </row>
    <row r="529" spans="1:12" ht="16.5">
      <c r="A529" s="52">
        <v>0.7833333333333333</v>
      </c>
      <c r="B529" s="15" t="s">
        <v>679</v>
      </c>
      <c r="C529" s="1" t="str">
        <f t="shared" si="89"/>
        <v>01310</v>
      </c>
      <c r="D529" t="str">
        <f t="shared" si="87"/>
        <v>0</v>
      </c>
      <c r="E529" t="str">
        <f t="shared" si="88"/>
        <v>1310</v>
      </c>
      <c r="F529" s="2">
        <f t="shared" si="85"/>
        <v>0.7652777777777778</v>
      </c>
      <c r="G529" s="30">
        <f t="shared" si="90"/>
        <v>0</v>
      </c>
      <c r="H529">
        <f t="shared" si="91"/>
      </c>
      <c r="I529">
        <f t="shared" si="92"/>
      </c>
      <c r="J529">
        <f>IF($E529="","",IF(COUNTIF(Team!$A$2:$A$1000,$E529)=0,1,""))</f>
      </c>
      <c r="K529">
        <f t="shared" si="86"/>
      </c>
      <c r="L529" s="30">
        <f t="shared" si="93"/>
        <v>0</v>
      </c>
    </row>
    <row r="530" spans="1:12" ht="16.5">
      <c r="A530" s="52">
        <v>0.7847222222222222</v>
      </c>
      <c r="B530" s="15" t="s">
        <v>680</v>
      </c>
      <c r="C530" s="1" t="str">
        <f t="shared" si="89"/>
        <v>01317</v>
      </c>
      <c r="D530" t="str">
        <f t="shared" si="87"/>
        <v>0</v>
      </c>
      <c r="E530" t="str">
        <f t="shared" si="88"/>
        <v>1317</v>
      </c>
      <c r="F530" s="2">
        <f t="shared" si="85"/>
        <v>0.7055555555555556</v>
      </c>
      <c r="G530" s="30">
        <f t="shared" si="90"/>
        <v>0</v>
      </c>
      <c r="H530">
        <f t="shared" si="91"/>
      </c>
      <c r="I530">
        <f t="shared" si="92"/>
      </c>
      <c r="J530">
        <f>IF($E530="","",IF(COUNTIF(Team!$A$2:$A$1000,$E530)=0,1,""))</f>
      </c>
      <c r="K530">
        <f t="shared" si="86"/>
      </c>
      <c r="L530" s="30">
        <f t="shared" si="93"/>
        <v>0</v>
      </c>
    </row>
    <row r="531" spans="2:12" ht="16.5">
      <c r="B531" s="15" t="s">
        <v>681</v>
      </c>
      <c r="C531" s="1" t="str">
        <f t="shared" si="89"/>
        <v>02101</v>
      </c>
      <c r="D531" t="str">
        <f t="shared" si="87"/>
        <v>0</v>
      </c>
      <c r="E531" t="str">
        <f t="shared" si="88"/>
        <v>2101</v>
      </c>
      <c r="F531" s="2">
        <f t="shared" si="85"/>
        <v>0.19375000000000053</v>
      </c>
      <c r="G531" s="30">
        <f t="shared" si="90"/>
        <v>0</v>
      </c>
      <c r="H531">
        <f t="shared" si="91"/>
        <v>1</v>
      </c>
      <c r="I531">
        <f t="shared" si="92"/>
        <v>1</v>
      </c>
      <c r="J531">
        <f>IF($E531="","",IF(COUNTIF(Team!$A$2:$A$1000,$E531)=0,1,""))</f>
      </c>
      <c r="K531">
        <f t="shared" si="86"/>
      </c>
      <c r="L531" s="30">
        <f t="shared" si="93"/>
        <v>2</v>
      </c>
    </row>
    <row r="532" spans="2:12" ht="16.5">
      <c r="B532" s="15" t="s">
        <v>682</v>
      </c>
      <c r="C532" s="1" t="str">
        <f t="shared" si="89"/>
        <v>02102</v>
      </c>
      <c r="D532" t="str">
        <f t="shared" si="87"/>
        <v>0</v>
      </c>
      <c r="E532" t="str">
        <f t="shared" si="88"/>
        <v>2102</v>
      </c>
      <c r="F532" s="2">
        <f t="shared" si="85"/>
        <v>0.78125</v>
      </c>
      <c r="G532" s="30">
        <f t="shared" si="90"/>
        <v>0</v>
      </c>
      <c r="H532">
        <f t="shared" si="91"/>
      </c>
      <c r="I532">
        <f t="shared" si="92"/>
      </c>
      <c r="J532">
        <f>IF($E532="","",IF(COUNTIF(Team!$A$2:$A$1000,$E532)=0,1,""))</f>
      </c>
      <c r="K532">
        <f t="shared" si="86"/>
      </c>
      <c r="L532" s="30">
        <f t="shared" si="93"/>
        <v>0</v>
      </c>
    </row>
    <row r="533" spans="2:12" ht="16.5">
      <c r="B533" s="15" t="s">
        <v>683</v>
      </c>
      <c r="C533" s="1" t="str">
        <f t="shared" si="89"/>
        <v>02406</v>
      </c>
      <c r="D533" t="str">
        <f t="shared" si="87"/>
        <v>0</v>
      </c>
      <c r="E533" t="str">
        <f t="shared" si="88"/>
        <v>2406</v>
      </c>
      <c r="F533" s="2">
        <f t="shared" si="85"/>
        <v>0.7194444444444444</v>
      </c>
      <c r="G533" s="30">
        <f t="shared" si="90"/>
        <v>0</v>
      </c>
      <c r="H533">
        <f t="shared" si="91"/>
      </c>
      <c r="I533">
        <f t="shared" si="92"/>
      </c>
      <c r="J533">
        <f>IF($E533="","",IF(COUNTIF(Team!$A$2:$A$1000,$E533)=0,1,""))</f>
      </c>
      <c r="K533">
        <f t="shared" si="86"/>
      </c>
      <c r="L533" s="30">
        <f t="shared" si="93"/>
        <v>0</v>
      </c>
    </row>
    <row r="534" spans="2:12" ht="16.5">
      <c r="B534" s="15" t="s">
        <v>684</v>
      </c>
      <c r="C534" s="1" t="str">
        <f t="shared" si="89"/>
        <v>02423</v>
      </c>
      <c r="D534" t="str">
        <f t="shared" si="87"/>
        <v>0</v>
      </c>
      <c r="E534" t="str">
        <f t="shared" si="88"/>
        <v>2423</v>
      </c>
      <c r="F534" s="2">
        <f t="shared" si="85"/>
        <v>0.19375000000000053</v>
      </c>
      <c r="G534" s="30">
        <f t="shared" si="90"/>
        <v>0</v>
      </c>
      <c r="H534">
        <f t="shared" si="91"/>
        <v>1</v>
      </c>
      <c r="I534">
        <f t="shared" si="92"/>
        <v>1</v>
      </c>
      <c r="J534">
        <f>IF($E534="","",IF(COUNTIF(Team!$A$2:$A$1000,$E534)=0,1,""))</f>
      </c>
      <c r="K534">
        <f t="shared" si="86"/>
      </c>
      <c r="L534" s="30">
        <f t="shared" si="93"/>
        <v>2</v>
      </c>
    </row>
    <row r="535" spans="3:12" ht="16.5">
      <c r="C535" s="1">
        <f t="shared" si="89"/>
      </c>
      <c r="D535">
        <f t="shared" si="87"/>
      </c>
      <c r="E535">
        <f t="shared" si="88"/>
      </c>
      <c r="F535" s="2">
        <f t="shared" si="85"/>
      </c>
      <c r="G535" s="30">
        <f t="shared" si="90"/>
      </c>
      <c r="H535" t="e">
        <f t="shared" si="91"/>
        <v>#VALUE!</v>
      </c>
      <c r="I535">
        <f t="shared" si="92"/>
      </c>
      <c r="J535">
        <f>IF($E535="","",IF(COUNTIF(Team!$A$2:$A$1000,$E535)=0,1,""))</f>
      </c>
      <c r="K535">
        <f t="shared" si="86"/>
      </c>
      <c r="L535" s="30" t="e">
        <f t="shared" si="93"/>
        <v>#VALUE!</v>
      </c>
    </row>
    <row r="536" spans="3:12" ht="16.5">
      <c r="C536" s="1">
        <f t="shared" si="89"/>
      </c>
      <c r="D536">
        <f t="shared" si="87"/>
      </c>
      <c r="E536">
        <f t="shared" si="88"/>
      </c>
      <c r="F536" s="2">
        <f t="shared" si="85"/>
      </c>
      <c r="G536" s="30">
        <f t="shared" si="90"/>
      </c>
      <c r="H536" t="e">
        <f t="shared" si="91"/>
        <v>#VALUE!</v>
      </c>
      <c r="I536">
        <f t="shared" si="92"/>
      </c>
      <c r="J536">
        <f>IF($E536="","",IF(COUNTIF(Team!$A$2:$A$1000,$E536)=0,1,""))</f>
      </c>
      <c r="K536">
        <f t="shared" si="86"/>
      </c>
      <c r="L536" s="30" t="e">
        <f t="shared" si="93"/>
        <v>#VALUE!</v>
      </c>
    </row>
    <row r="537" spans="3:12" ht="16.5">
      <c r="C537" s="1">
        <f t="shared" si="89"/>
      </c>
      <c r="D537">
        <f t="shared" si="87"/>
      </c>
      <c r="E537">
        <f t="shared" si="88"/>
      </c>
      <c r="F537" s="2">
        <f t="shared" si="85"/>
      </c>
      <c r="G537" s="30">
        <f t="shared" si="90"/>
      </c>
      <c r="H537" t="e">
        <f t="shared" si="91"/>
        <v>#VALUE!</v>
      </c>
      <c r="I537">
        <f t="shared" si="92"/>
      </c>
      <c r="J537">
        <f>IF($E537="","",IF(COUNTIF(Team!$A$2:$A$1000,$E537)=0,1,""))</f>
      </c>
      <c r="K537">
        <f t="shared" si="86"/>
      </c>
      <c r="L537" s="30" t="e">
        <f t="shared" si="93"/>
        <v>#VALUE!</v>
      </c>
    </row>
    <row r="538" spans="3:12" ht="16.5">
      <c r="C538" s="1">
        <f t="shared" si="89"/>
      </c>
      <c r="D538">
        <f t="shared" si="87"/>
      </c>
      <c r="E538">
        <f t="shared" si="88"/>
      </c>
      <c r="F538" s="2">
        <f t="shared" si="85"/>
      </c>
      <c r="G538" s="30">
        <f t="shared" si="90"/>
      </c>
      <c r="H538" t="e">
        <f t="shared" si="91"/>
        <v>#VALUE!</v>
      </c>
      <c r="I538">
        <f t="shared" si="92"/>
      </c>
      <c r="J538">
        <f>IF($E538="","",IF(COUNTIF(Team!$A$2:$A$1000,$E538)=0,1,""))</f>
      </c>
      <c r="K538">
        <f t="shared" si="86"/>
      </c>
      <c r="L538" s="30" t="e">
        <f t="shared" si="93"/>
        <v>#VALUE!</v>
      </c>
    </row>
    <row r="539" spans="3:12" ht="16.5">
      <c r="C539" s="1">
        <f t="shared" si="89"/>
      </c>
      <c r="D539">
        <f t="shared" si="87"/>
      </c>
      <c r="E539">
        <f t="shared" si="88"/>
      </c>
      <c r="F539" s="2">
        <f t="shared" si="85"/>
      </c>
      <c r="G539" s="30">
        <f t="shared" si="90"/>
      </c>
      <c r="H539" t="e">
        <f t="shared" si="91"/>
        <v>#VALUE!</v>
      </c>
      <c r="I539">
        <f t="shared" si="92"/>
      </c>
      <c r="J539">
        <f>IF($E539="","",IF(COUNTIF(Team!$A$2:$A$1000,$E539)=0,1,""))</f>
      </c>
      <c r="K539">
        <f t="shared" si="86"/>
      </c>
      <c r="L539" s="30" t="e">
        <f t="shared" si="93"/>
        <v>#VALUE!</v>
      </c>
    </row>
    <row r="540" spans="3:12" ht="16.5">
      <c r="C540" s="1">
        <f t="shared" si="89"/>
      </c>
      <c r="D540">
        <f t="shared" si="87"/>
      </c>
      <c r="E540">
        <f t="shared" si="88"/>
      </c>
      <c r="F540" s="2">
        <f t="shared" si="85"/>
      </c>
      <c r="G540" s="30">
        <f t="shared" si="90"/>
      </c>
      <c r="H540" t="e">
        <f t="shared" si="91"/>
        <v>#VALUE!</v>
      </c>
      <c r="I540">
        <f t="shared" si="92"/>
      </c>
      <c r="J540">
        <f>IF($E540="","",IF(COUNTIF(Team!$A$2:$A$1000,$E540)=0,1,""))</f>
      </c>
      <c r="K540">
        <f t="shared" si="86"/>
      </c>
      <c r="L540" s="30" t="e">
        <f t="shared" si="93"/>
        <v>#VALUE!</v>
      </c>
    </row>
    <row r="541" spans="3:12" ht="16.5">
      <c r="C541" s="1">
        <f t="shared" si="89"/>
      </c>
      <c r="D541">
        <f t="shared" si="87"/>
      </c>
      <c r="E541">
        <f t="shared" si="88"/>
      </c>
      <c r="F541" s="2">
        <f t="shared" si="85"/>
      </c>
      <c r="G541" s="30">
        <f t="shared" si="90"/>
      </c>
      <c r="H541" t="e">
        <f t="shared" si="91"/>
        <v>#VALUE!</v>
      </c>
      <c r="I541">
        <f t="shared" si="92"/>
      </c>
      <c r="J541">
        <f>IF($E541="","",IF(COUNTIF(Team!$A$2:$A$1000,$E541)=0,1,""))</f>
      </c>
      <c r="K541">
        <f t="shared" si="86"/>
      </c>
      <c r="L541" s="30" t="e">
        <f t="shared" si="93"/>
        <v>#VALUE!</v>
      </c>
    </row>
    <row r="542" spans="3:12" ht="16.5">
      <c r="C542" s="1">
        <f t="shared" si="89"/>
      </c>
      <c r="D542">
        <f t="shared" si="87"/>
      </c>
      <c r="E542">
        <f t="shared" si="88"/>
      </c>
      <c r="F542" s="2">
        <f t="shared" si="85"/>
      </c>
      <c r="G542" s="30">
        <f t="shared" si="90"/>
      </c>
      <c r="H542" t="e">
        <f t="shared" si="91"/>
        <v>#VALUE!</v>
      </c>
      <c r="I542">
        <f t="shared" si="92"/>
      </c>
      <c r="J542">
        <f>IF($E542="","",IF(COUNTIF(Team!$A$2:$A$1000,$E542)=0,1,""))</f>
      </c>
      <c r="K542">
        <f t="shared" si="86"/>
      </c>
      <c r="L542" s="30" t="e">
        <f t="shared" si="93"/>
        <v>#VALUE!</v>
      </c>
    </row>
    <row r="543" spans="3:12" ht="16.5">
      <c r="C543" s="1">
        <f t="shared" si="89"/>
      </c>
      <c r="D543">
        <f t="shared" si="87"/>
      </c>
      <c r="E543">
        <f t="shared" si="88"/>
      </c>
      <c r="F543" s="2">
        <f t="shared" si="85"/>
      </c>
      <c r="G543" s="30">
        <f t="shared" si="90"/>
      </c>
      <c r="H543" t="e">
        <f t="shared" si="91"/>
        <v>#VALUE!</v>
      </c>
      <c r="I543">
        <f t="shared" si="92"/>
      </c>
      <c r="J543">
        <f>IF($E543="","",IF(COUNTIF(Team!$A$2:$A$1000,$E543)=0,1,""))</f>
      </c>
      <c r="K543">
        <f t="shared" si="86"/>
      </c>
      <c r="L543" s="30" t="e">
        <f t="shared" si="93"/>
        <v>#VALUE!</v>
      </c>
    </row>
    <row r="544" spans="3:12" ht="16.5">
      <c r="C544" s="1">
        <f t="shared" si="89"/>
      </c>
      <c r="D544">
        <f t="shared" si="87"/>
      </c>
      <c r="E544">
        <f t="shared" si="88"/>
      </c>
      <c r="F544" s="2">
        <f t="shared" si="85"/>
      </c>
      <c r="G544" s="30">
        <f t="shared" si="90"/>
      </c>
      <c r="H544" t="e">
        <f t="shared" si="91"/>
        <v>#VALUE!</v>
      </c>
      <c r="I544">
        <f t="shared" si="92"/>
      </c>
      <c r="J544">
        <f>IF($E544="","",IF(COUNTIF(Team!$A$2:$A$1000,$E544)=0,1,""))</f>
      </c>
      <c r="K544">
        <f t="shared" si="86"/>
      </c>
      <c r="L544" s="30" t="e">
        <f t="shared" si="93"/>
        <v>#VALUE!</v>
      </c>
    </row>
    <row r="545" spans="3:12" ht="16.5">
      <c r="C545" s="1">
        <f t="shared" si="89"/>
      </c>
      <c r="D545">
        <f t="shared" si="87"/>
      </c>
      <c r="E545">
        <f t="shared" si="88"/>
      </c>
      <c r="F545" s="2">
        <f t="shared" si="85"/>
      </c>
      <c r="G545" s="30">
        <f t="shared" si="90"/>
      </c>
      <c r="H545" t="e">
        <f t="shared" si="91"/>
        <v>#VALUE!</v>
      </c>
      <c r="I545">
        <f t="shared" si="92"/>
      </c>
      <c r="J545">
        <f>IF($E545="","",IF(COUNTIF(Team!$A$2:$A$1000,$E545)=0,1,""))</f>
      </c>
      <c r="K545">
        <f t="shared" si="86"/>
      </c>
      <c r="L545" s="30" t="e">
        <f t="shared" si="93"/>
        <v>#VALUE!</v>
      </c>
    </row>
    <row r="546" spans="3:12" ht="16.5">
      <c r="C546" s="1">
        <f t="shared" si="89"/>
      </c>
      <c r="D546">
        <f t="shared" si="87"/>
      </c>
      <c r="E546">
        <f t="shared" si="88"/>
      </c>
      <c r="F546" s="2">
        <f t="shared" si="85"/>
      </c>
      <c r="G546" s="30">
        <f t="shared" si="90"/>
      </c>
      <c r="H546" t="e">
        <f t="shared" si="91"/>
        <v>#VALUE!</v>
      </c>
      <c r="I546">
        <f t="shared" si="92"/>
      </c>
      <c r="J546">
        <f>IF($E546="","",IF(COUNTIF(Team!$A$2:$A$1000,$E546)=0,1,""))</f>
      </c>
      <c r="K546">
        <f t="shared" si="86"/>
      </c>
      <c r="L546" s="30" t="e">
        <f t="shared" si="93"/>
        <v>#VALUE!</v>
      </c>
    </row>
    <row r="547" spans="3:12" ht="16.5">
      <c r="C547" s="1">
        <f t="shared" si="89"/>
      </c>
      <c r="D547">
        <f t="shared" si="87"/>
      </c>
      <c r="E547">
        <f t="shared" si="88"/>
      </c>
      <c r="F547" s="2">
        <f t="shared" si="85"/>
      </c>
      <c r="G547" s="30">
        <f t="shared" si="90"/>
      </c>
      <c r="H547" t="e">
        <f t="shared" si="91"/>
        <v>#VALUE!</v>
      </c>
      <c r="I547">
        <f t="shared" si="92"/>
      </c>
      <c r="J547">
        <f>IF($E547="","",IF(COUNTIF(Team!$A$2:$A$1000,$E547)=0,1,""))</f>
      </c>
      <c r="K547">
        <f t="shared" si="86"/>
      </c>
      <c r="L547" s="30" t="e">
        <f t="shared" si="93"/>
        <v>#VALUE!</v>
      </c>
    </row>
    <row r="548" spans="3:12" ht="16.5">
      <c r="C548" s="1">
        <f t="shared" si="89"/>
      </c>
      <c r="D548">
        <f t="shared" si="87"/>
      </c>
      <c r="E548">
        <f t="shared" si="88"/>
      </c>
      <c r="F548" s="2">
        <f t="shared" si="85"/>
      </c>
      <c r="G548" s="30">
        <f t="shared" si="90"/>
      </c>
      <c r="H548" t="e">
        <f t="shared" si="91"/>
        <v>#VALUE!</v>
      </c>
      <c r="I548">
        <f t="shared" si="92"/>
      </c>
      <c r="J548">
        <f>IF($E548="","",IF(COUNTIF(Team!$A$2:$A$1000,$E548)=0,1,""))</f>
      </c>
      <c r="K548">
        <f t="shared" si="86"/>
      </c>
      <c r="L548" s="30" t="e">
        <f t="shared" si="93"/>
        <v>#VALUE!</v>
      </c>
    </row>
    <row r="549" spans="3:12" ht="16.5">
      <c r="C549" s="1">
        <f t="shared" si="89"/>
      </c>
      <c r="D549">
        <f t="shared" si="87"/>
      </c>
      <c r="E549">
        <f t="shared" si="88"/>
      </c>
      <c r="F549" s="2">
        <f t="shared" si="85"/>
      </c>
      <c r="G549" s="30">
        <f t="shared" si="90"/>
      </c>
      <c r="H549" t="e">
        <f t="shared" si="91"/>
        <v>#VALUE!</v>
      </c>
      <c r="I549">
        <f t="shared" si="92"/>
      </c>
      <c r="J549">
        <f>IF($E549="","",IF(COUNTIF(Team!$A$2:$A$1000,$E549)=0,1,""))</f>
      </c>
      <c r="K549">
        <f t="shared" si="86"/>
      </c>
      <c r="L549" s="30" t="e">
        <f t="shared" si="93"/>
        <v>#VALUE!</v>
      </c>
    </row>
    <row r="550" spans="3:12" ht="16.5">
      <c r="C550" s="1">
        <f t="shared" si="89"/>
      </c>
      <c r="D550">
        <f t="shared" si="87"/>
      </c>
      <c r="E550">
        <f t="shared" si="88"/>
      </c>
      <c r="F550" s="2">
        <f t="shared" si="85"/>
      </c>
      <c r="G550" s="30">
        <f t="shared" si="90"/>
      </c>
      <c r="H550" t="e">
        <f t="shared" si="91"/>
        <v>#VALUE!</v>
      </c>
      <c r="I550">
        <f t="shared" si="92"/>
      </c>
      <c r="J550">
        <f>IF($E550="","",IF(COUNTIF(Team!$A$2:$A$1000,$E550)=0,1,""))</f>
      </c>
      <c r="K550">
        <f t="shared" si="86"/>
      </c>
      <c r="L550" s="30" t="e">
        <f t="shared" si="93"/>
        <v>#VALUE!</v>
      </c>
    </row>
    <row r="551" spans="3:12" ht="16.5">
      <c r="C551" s="1">
        <f t="shared" si="89"/>
      </c>
      <c r="D551">
        <f t="shared" si="87"/>
      </c>
      <c r="E551">
        <f t="shared" si="88"/>
      </c>
      <c r="F551" s="2">
        <f t="shared" si="85"/>
      </c>
      <c r="G551" s="30">
        <f t="shared" si="90"/>
      </c>
      <c r="H551" t="e">
        <f t="shared" si="91"/>
        <v>#VALUE!</v>
      </c>
      <c r="I551">
        <f t="shared" si="92"/>
      </c>
      <c r="J551">
        <f>IF($E551="","",IF(COUNTIF(Team!$A$2:$A$1000,$E551)=0,1,""))</f>
      </c>
      <c r="K551">
        <f t="shared" si="86"/>
      </c>
      <c r="L551" s="30" t="e">
        <f t="shared" si="93"/>
        <v>#VALUE!</v>
      </c>
    </row>
    <row r="552" spans="3:12" ht="16.5">
      <c r="C552" s="1">
        <f t="shared" si="89"/>
      </c>
      <c r="D552">
        <f t="shared" si="87"/>
      </c>
      <c r="E552">
        <f t="shared" si="88"/>
      </c>
      <c r="F552" s="2">
        <f t="shared" si="85"/>
      </c>
      <c r="G552" s="30">
        <f t="shared" si="90"/>
      </c>
      <c r="H552" t="e">
        <f t="shared" si="91"/>
        <v>#VALUE!</v>
      </c>
      <c r="I552">
        <f t="shared" si="92"/>
      </c>
      <c r="J552">
        <f>IF($E552="","",IF(COUNTIF(Team!$A$2:$A$1000,$E552)=0,1,""))</f>
      </c>
      <c r="K552">
        <f t="shared" si="86"/>
      </c>
      <c r="L552" s="30" t="e">
        <f t="shared" si="93"/>
        <v>#VALUE!</v>
      </c>
    </row>
    <row r="553" spans="3:12" ht="16.5">
      <c r="C553" s="1">
        <f t="shared" si="89"/>
      </c>
      <c r="D553">
        <f t="shared" si="87"/>
      </c>
      <c r="E553">
        <f t="shared" si="88"/>
      </c>
      <c r="F553" s="2">
        <f t="shared" si="85"/>
      </c>
      <c r="G553" s="30">
        <f t="shared" si="90"/>
      </c>
      <c r="H553" t="e">
        <f t="shared" si="91"/>
        <v>#VALUE!</v>
      </c>
      <c r="I553">
        <f t="shared" si="92"/>
      </c>
      <c r="J553">
        <f>IF($E553="","",IF(COUNTIF(Team!$A$2:$A$1000,$E553)=0,1,""))</f>
      </c>
      <c r="K553">
        <f t="shared" si="86"/>
      </c>
      <c r="L553" s="30" t="e">
        <f t="shared" si="93"/>
        <v>#VALUE!</v>
      </c>
    </row>
    <row r="554" spans="3:12" ht="16.5">
      <c r="C554" s="1">
        <f t="shared" si="89"/>
      </c>
      <c r="D554">
        <f t="shared" si="87"/>
      </c>
      <c r="E554">
        <f t="shared" si="88"/>
      </c>
      <c r="F554" s="2">
        <f t="shared" si="85"/>
      </c>
      <c r="G554" s="30">
        <f t="shared" si="90"/>
      </c>
      <c r="H554" t="e">
        <f t="shared" si="91"/>
        <v>#VALUE!</v>
      </c>
      <c r="I554">
        <f t="shared" si="92"/>
      </c>
      <c r="J554">
        <f>IF($E554="","",IF(COUNTIF(Team!$A$2:$A$1000,$E554)=0,1,""))</f>
      </c>
      <c r="K554">
        <f t="shared" si="86"/>
      </c>
      <c r="L554" s="30" t="e">
        <f t="shared" si="93"/>
        <v>#VALUE!</v>
      </c>
    </row>
    <row r="555" spans="3:12" ht="16.5">
      <c r="C555" s="1">
        <f t="shared" si="89"/>
      </c>
      <c r="D555">
        <f t="shared" si="87"/>
      </c>
      <c r="E555">
        <f t="shared" si="88"/>
      </c>
      <c r="F555" s="2">
        <f t="shared" si="85"/>
      </c>
      <c r="G555" s="30">
        <f t="shared" si="90"/>
      </c>
      <c r="H555" t="e">
        <f t="shared" si="91"/>
        <v>#VALUE!</v>
      </c>
      <c r="I555">
        <f t="shared" si="92"/>
      </c>
      <c r="J555">
        <f>IF($E555="","",IF(COUNTIF(Team!$A$2:$A$1000,$E555)=0,1,""))</f>
      </c>
      <c r="K555">
        <f t="shared" si="86"/>
      </c>
      <c r="L555" s="30" t="e">
        <f t="shared" si="93"/>
        <v>#VALUE!</v>
      </c>
    </row>
    <row r="556" spans="3:12" ht="16.5">
      <c r="C556" s="1">
        <f t="shared" si="89"/>
      </c>
      <c r="D556">
        <f t="shared" si="87"/>
      </c>
      <c r="E556">
        <f t="shared" si="88"/>
      </c>
      <c r="F556" s="2">
        <f t="shared" si="85"/>
      </c>
      <c r="G556" s="30">
        <f t="shared" si="90"/>
      </c>
      <c r="H556" t="e">
        <f t="shared" si="91"/>
        <v>#VALUE!</v>
      </c>
      <c r="I556">
        <f t="shared" si="92"/>
      </c>
      <c r="J556">
        <f>IF($E556="","",IF(COUNTIF(Team!$A$2:$A$1000,$E556)=0,1,""))</f>
      </c>
      <c r="K556">
        <f t="shared" si="86"/>
      </c>
      <c r="L556" s="30" t="e">
        <f t="shared" si="93"/>
        <v>#VALUE!</v>
      </c>
    </row>
    <row r="557" spans="3:12" ht="16.5">
      <c r="C557" s="1">
        <f t="shared" si="89"/>
      </c>
      <c r="D557">
        <f t="shared" si="87"/>
      </c>
      <c r="E557">
        <f t="shared" si="88"/>
      </c>
      <c r="F557" s="2">
        <f t="shared" si="85"/>
      </c>
      <c r="G557" s="30">
        <f t="shared" si="90"/>
      </c>
      <c r="H557" t="e">
        <f t="shared" si="91"/>
        <v>#VALUE!</v>
      </c>
      <c r="I557">
        <f t="shared" si="92"/>
      </c>
      <c r="J557">
        <f>IF($E557="","",IF(COUNTIF(Team!$A$2:$A$1000,$E557)=0,1,""))</f>
      </c>
      <c r="K557">
        <f t="shared" si="86"/>
      </c>
      <c r="L557" s="30" t="e">
        <f t="shared" si="93"/>
        <v>#VALUE!</v>
      </c>
    </row>
    <row r="558" spans="3:12" ht="16.5">
      <c r="C558" s="1">
        <f t="shared" si="89"/>
      </c>
      <c r="D558">
        <f t="shared" si="87"/>
      </c>
      <c r="E558">
        <f t="shared" si="88"/>
      </c>
      <c r="F558" s="2">
        <f t="shared" si="85"/>
      </c>
      <c r="G558" s="30">
        <f t="shared" si="90"/>
      </c>
      <c r="H558" t="e">
        <f t="shared" si="91"/>
        <v>#VALUE!</v>
      </c>
      <c r="I558">
        <f t="shared" si="92"/>
      </c>
      <c r="J558">
        <f>IF($E558="","",IF(COUNTIF(Team!$A$2:$A$1000,$E558)=0,1,""))</f>
      </c>
      <c r="K558">
        <f t="shared" si="86"/>
      </c>
      <c r="L558" s="30" t="e">
        <f t="shared" si="93"/>
        <v>#VALUE!</v>
      </c>
    </row>
    <row r="559" spans="3:12" ht="16.5">
      <c r="C559" s="1">
        <f t="shared" si="89"/>
      </c>
      <c r="D559">
        <f t="shared" si="87"/>
      </c>
      <c r="E559">
        <f t="shared" si="88"/>
      </c>
      <c r="F559" s="2">
        <f t="shared" si="85"/>
      </c>
      <c r="G559" s="30">
        <f t="shared" si="90"/>
      </c>
      <c r="H559" t="e">
        <f t="shared" si="91"/>
        <v>#VALUE!</v>
      </c>
      <c r="I559">
        <f t="shared" si="92"/>
      </c>
      <c r="J559">
        <f>IF($E559="","",IF(COUNTIF(Team!$A$2:$A$1000,$E559)=0,1,""))</f>
      </c>
      <c r="K559">
        <f t="shared" si="86"/>
      </c>
      <c r="L559" s="30" t="e">
        <f t="shared" si="93"/>
        <v>#VALUE!</v>
      </c>
    </row>
    <row r="560" spans="3:12" ht="16.5">
      <c r="C560" s="1">
        <f t="shared" si="89"/>
      </c>
      <c r="D560">
        <f t="shared" si="87"/>
      </c>
      <c r="E560">
        <f t="shared" si="88"/>
      </c>
      <c r="F560" s="2">
        <f t="shared" si="85"/>
      </c>
      <c r="G560" s="30">
        <f t="shared" si="90"/>
      </c>
      <c r="H560" t="e">
        <f t="shared" si="91"/>
        <v>#VALUE!</v>
      </c>
      <c r="I560">
        <f t="shared" si="92"/>
      </c>
      <c r="J560">
        <f>IF($E560="","",IF(COUNTIF(Team!$A$2:$A$1000,$E560)=0,1,""))</f>
      </c>
      <c r="K560">
        <f t="shared" si="86"/>
      </c>
      <c r="L560" s="30" t="e">
        <f t="shared" si="93"/>
        <v>#VALUE!</v>
      </c>
    </row>
    <row r="561" spans="3:12" ht="16.5">
      <c r="C561" s="1">
        <f t="shared" si="89"/>
      </c>
      <c r="D561">
        <f t="shared" si="87"/>
      </c>
      <c r="E561">
        <f t="shared" si="88"/>
      </c>
      <c r="F561" s="2">
        <f t="shared" si="85"/>
      </c>
      <c r="G561" s="30">
        <f t="shared" si="90"/>
      </c>
      <c r="H561" t="e">
        <f t="shared" si="91"/>
        <v>#VALUE!</v>
      </c>
      <c r="I561">
        <f t="shared" si="92"/>
      </c>
      <c r="J561">
        <f>IF($E561="","",IF(COUNTIF(Team!$A$2:$A$1000,$E561)=0,1,""))</f>
      </c>
      <c r="K561">
        <f t="shared" si="86"/>
      </c>
      <c r="L561" s="30" t="e">
        <f t="shared" si="93"/>
        <v>#VALUE!</v>
      </c>
    </row>
    <row r="562" spans="3:12" ht="16.5">
      <c r="C562" s="1">
        <f t="shared" si="89"/>
      </c>
      <c r="D562">
        <f t="shared" si="87"/>
      </c>
      <c r="E562">
        <f t="shared" si="88"/>
      </c>
      <c r="F562" s="2">
        <f t="shared" si="85"/>
      </c>
      <c r="G562" s="30">
        <f t="shared" si="90"/>
      </c>
      <c r="H562" t="e">
        <f t="shared" si="91"/>
        <v>#VALUE!</v>
      </c>
      <c r="I562">
        <f t="shared" si="92"/>
      </c>
      <c r="J562">
        <f>IF($E562="","",IF(COUNTIF(Team!$A$2:$A$1000,$E562)=0,1,""))</f>
      </c>
      <c r="K562">
        <f t="shared" si="86"/>
      </c>
      <c r="L562" s="30" t="e">
        <f t="shared" si="93"/>
        <v>#VALUE!</v>
      </c>
    </row>
    <row r="563" spans="3:12" ht="16.5">
      <c r="C563" s="1">
        <f t="shared" si="89"/>
      </c>
      <c r="D563">
        <f t="shared" si="87"/>
      </c>
      <c r="E563">
        <f t="shared" si="88"/>
      </c>
      <c r="F563" s="2">
        <f aca="true" t="shared" si="94" ref="F563:F626">IF(ISERROR(TIME(MID($B563,6,2),MID($B563,8,2),0)),"",TIME(MID($B563,6,2),MID($B563,8,2),0))</f>
      </c>
      <c r="G563" s="30">
        <f t="shared" si="90"/>
      </c>
      <c r="H563" t="e">
        <f t="shared" si="91"/>
        <v>#VALUE!</v>
      </c>
      <c r="I563">
        <f t="shared" si="92"/>
      </c>
      <c r="J563">
        <f>IF($E563="","",IF(COUNTIF(Team!$A$2:$A$1000,$E563)=0,1,""))</f>
      </c>
      <c r="K563">
        <f aca="true" t="shared" si="95" ref="K563:K626">IF($E563="","",IF(LEN($B563)&lt;&gt;9,1,""))</f>
      </c>
      <c r="L563" s="30" t="e">
        <f t="shared" si="93"/>
        <v>#VALUE!</v>
      </c>
    </row>
    <row r="564" spans="3:12" ht="16.5">
      <c r="C564" s="1">
        <f t="shared" si="89"/>
      </c>
      <c r="D564">
        <f t="shared" si="87"/>
      </c>
      <c r="E564">
        <f t="shared" si="88"/>
      </c>
      <c r="F564" s="2">
        <f t="shared" si="94"/>
      </c>
      <c r="G564" s="30">
        <f t="shared" si="90"/>
      </c>
      <c r="H564" t="e">
        <f t="shared" si="91"/>
        <v>#VALUE!</v>
      </c>
      <c r="I564">
        <f t="shared" si="92"/>
      </c>
      <c r="J564">
        <f>IF($E564="","",IF(COUNTIF(Team!$A$2:$A$1000,$E564)=0,1,""))</f>
      </c>
      <c r="K564">
        <f t="shared" si="95"/>
      </c>
      <c r="L564" s="30" t="e">
        <f t="shared" si="93"/>
        <v>#VALUE!</v>
      </c>
    </row>
    <row r="565" spans="3:12" ht="16.5">
      <c r="C565" s="1">
        <f t="shared" si="89"/>
      </c>
      <c r="D565">
        <f t="shared" si="87"/>
      </c>
      <c r="E565">
        <f t="shared" si="88"/>
      </c>
      <c r="F565" s="2">
        <f t="shared" si="94"/>
      </c>
      <c r="G565" s="30">
        <f t="shared" si="90"/>
      </c>
      <c r="H565" t="e">
        <f t="shared" si="91"/>
        <v>#VALUE!</v>
      </c>
      <c r="I565">
        <f t="shared" si="92"/>
      </c>
      <c r="J565">
        <f>IF($E565="","",IF(COUNTIF(Team!$A$2:$A$1000,$E565)=0,1,""))</f>
      </c>
      <c r="K565">
        <f t="shared" si="95"/>
      </c>
      <c r="L565" s="30" t="e">
        <f t="shared" si="93"/>
        <v>#VALUE!</v>
      </c>
    </row>
    <row r="566" spans="3:12" ht="16.5">
      <c r="C566" s="1">
        <f t="shared" si="89"/>
      </c>
      <c r="D566">
        <f t="shared" si="87"/>
      </c>
      <c r="E566">
        <f t="shared" si="88"/>
      </c>
      <c r="F566" s="2">
        <f t="shared" si="94"/>
      </c>
      <c r="G566" s="30">
        <f t="shared" si="90"/>
      </c>
      <c r="H566" t="e">
        <f t="shared" si="91"/>
        <v>#VALUE!</v>
      </c>
      <c r="I566">
        <f t="shared" si="92"/>
      </c>
      <c r="J566">
        <f>IF($E566="","",IF(COUNTIF(Team!$A$2:$A$1000,$E566)=0,1,""))</f>
      </c>
      <c r="K566">
        <f t="shared" si="95"/>
      </c>
      <c r="L566" s="30" t="e">
        <f t="shared" si="93"/>
        <v>#VALUE!</v>
      </c>
    </row>
    <row r="567" spans="3:12" ht="16.5">
      <c r="C567" s="1">
        <f t="shared" si="89"/>
      </c>
      <c r="D567">
        <f t="shared" si="87"/>
      </c>
      <c r="E567">
        <f t="shared" si="88"/>
      </c>
      <c r="F567" s="2">
        <f t="shared" si="94"/>
      </c>
      <c r="G567" s="30">
        <f t="shared" si="90"/>
      </c>
      <c r="H567" t="e">
        <f t="shared" si="91"/>
        <v>#VALUE!</v>
      </c>
      <c r="I567">
        <f t="shared" si="92"/>
      </c>
      <c r="J567">
        <f>IF($E567="","",IF(COUNTIF(Team!$A$2:$A$1000,$E567)=0,1,""))</f>
      </c>
      <c r="K567">
        <f t="shared" si="95"/>
      </c>
      <c r="L567" s="30" t="e">
        <f t="shared" si="93"/>
        <v>#VALUE!</v>
      </c>
    </row>
    <row r="568" spans="3:12" ht="16.5">
      <c r="C568" s="1">
        <f t="shared" si="89"/>
      </c>
      <c r="D568">
        <f t="shared" si="87"/>
      </c>
      <c r="E568">
        <f t="shared" si="88"/>
      </c>
      <c r="F568" s="2">
        <f t="shared" si="94"/>
      </c>
      <c r="G568" s="30">
        <f t="shared" si="90"/>
      </c>
      <c r="H568" t="e">
        <f t="shared" si="91"/>
        <v>#VALUE!</v>
      </c>
      <c r="I568">
        <f t="shared" si="92"/>
      </c>
      <c r="J568">
        <f>IF($E568="","",IF(COUNTIF(Team!$A$2:$A$1000,$E568)=0,1,""))</f>
      </c>
      <c r="K568">
        <f t="shared" si="95"/>
      </c>
      <c r="L568" s="30" t="e">
        <f t="shared" si="93"/>
        <v>#VALUE!</v>
      </c>
    </row>
    <row r="569" spans="3:12" ht="16.5">
      <c r="C569" s="1">
        <f t="shared" si="89"/>
      </c>
      <c r="D569">
        <f t="shared" si="87"/>
      </c>
      <c r="E569">
        <f t="shared" si="88"/>
      </c>
      <c r="F569" s="2">
        <f t="shared" si="94"/>
      </c>
      <c r="G569" s="30">
        <f t="shared" si="90"/>
      </c>
      <c r="H569" t="e">
        <f t="shared" si="91"/>
        <v>#VALUE!</v>
      </c>
      <c r="I569">
        <f t="shared" si="92"/>
      </c>
      <c r="J569">
        <f>IF($E569="","",IF(COUNTIF(Team!$A$2:$A$1000,$E569)=0,1,""))</f>
      </c>
      <c r="K569">
        <f t="shared" si="95"/>
      </c>
      <c r="L569" s="30" t="e">
        <f t="shared" si="93"/>
        <v>#VALUE!</v>
      </c>
    </row>
    <row r="570" spans="3:12" ht="16.5">
      <c r="C570" s="1">
        <f t="shared" si="89"/>
      </c>
      <c r="D570">
        <f t="shared" si="87"/>
      </c>
      <c r="E570">
        <f t="shared" si="88"/>
      </c>
      <c r="F570" s="2">
        <f t="shared" si="94"/>
      </c>
      <c r="G570" s="30">
        <f t="shared" si="90"/>
      </c>
      <c r="H570" t="e">
        <f t="shared" si="91"/>
        <v>#VALUE!</v>
      </c>
      <c r="I570">
        <f t="shared" si="92"/>
      </c>
      <c r="J570">
        <f>IF($E570="","",IF(COUNTIF(Team!$A$2:$A$1000,$E570)=0,1,""))</f>
      </c>
      <c r="K570">
        <f t="shared" si="95"/>
      </c>
      <c r="L570" s="30" t="e">
        <f t="shared" si="93"/>
        <v>#VALUE!</v>
      </c>
    </row>
    <row r="571" spans="3:12" ht="16.5">
      <c r="C571" s="1">
        <f t="shared" si="89"/>
      </c>
      <c r="D571">
        <f t="shared" si="87"/>
      </c>
      <c r="E571">
        <f t="shared" si="88"/>
      </c>
      <c r="F571" s="2">
        <f t="shared" si="94"/>
      </c>
      <c r="G571" s="30">
        <f t="shared" si="90"/>
      </c>
      <c r="H571" t="e">
        <f t="shared" si="91"/>
        <v>#VALUE!</v>
      </c>
      <c r="I571">
        <f t="shared" si="92"/>
      </c>
      <c r="J571">
        <f>IF($E571="","",IF(COUNTIF(Team!$A$2:$A$1000,$E571)=0,1,""))</f>
      </c>
      <c r="K571">
        <f t="shared" si="95"/>
      </c>
      <c r="L571" s="30" t="e">
        <f t="shared" si="93"/>
        <v>#VALUE!</v>
      </c>
    </row>
    <row r="572" spans="3:12" ht="16.5">
      <c r="C572" s="1">
        <f t="shared" si="89"/>
      </c>
      <c r="D572">
        <f t="shared" si="87"/>
      </c>
      <c r="E572">
        <f t="shared" si="88"/>
      </c>
      <c r="F572" s="2">
        <f t="shared" si="94"/>
      </c>
      <c r="G572" s="30">
        <f t="shared" si="90"/>
      </c>
      <c r="H572" t="e">
        <f t="shared" si="91"/>
        <v>#VALUE!</v>
      </c>
      <c r="I572">
        <f t="shared" si="92"/>
      </c>
      <c r="J572">
        <f>IF($E572="","",IF(COUNTIF(Team!$A$2:$A$1000,$E572)=0,1,""))</f>
      </c>
      <c r="K572">
        <f t="shared" si="95"/>
      </c>
      <c r="L572" s="30" t="e">
        <f t="shared" si="93"/>
        <v>#VALUE!</v>
      </c>
    </row>
    <row r="573" spans="3:12" ht="16.5">
      <c r="C573" s="1">
        <f t="shared" si="89"/>
      </c>
      <c r="D573">
        <f t="shared" si="87"/>
      </c>
      <c r="E573">
        <f t="shared" si="88"/>
      </c>
      <c r="F573" s="2">
        <f t="shared" si="94"/>
      </c>
      <c r="G573" s="30">
        <f t="shared" si="90"/>
      </c>
      <c r="H573" t="e">
        <f t="shared" si="91"/>
        <v>#VALUE!</v>
      </c>
      <c r="I573">
        <f t="shared" si="92"/>
      </c>
      <c r="J573">
        <f>IF($E573="","",IF(COUNTIF(Team!$A$2:$A$1000,$E573)=0,1,""))</f>
      </c>
      <c r="K573">
        <f t="shared" si="95"/>
      </c>
      <c r="L573" s="30" t="e">
        <f t="shared" si="93"/>
        <v>#VALUE!</v>
      </c>
    </row>
    <row r="574" spans="3:12" ht="16.5">
      <c r="C574" s="1">
        <f t="shared" si="89"/>
      </c>
      <c r="D574">
        <f t="shared" si="87"/>
      </c>
      <c r="E574">
        <f t="shared" si="88"/>
      </c>
      <c r="F574" s="2">
        <f t="shared" si="94"/>
      </c>
      <c r="G574" s="30">
        <f t="shared" si="90"/>
      </c>
      <c r="H574" t="e">
        <f t="shared" si="91"/>
        <v>#VALUE!</v>
      </c>
      <c r="I574">
        <f t="shared" si="92"/>
      </c>
      <c r="J574">
        <f>IF($E574="","",IF(COUNTIF(Team!$A$2:$A$1000,$E574)=0,1,""))</f>
      </c>
      <c r="K574">
        <f t="shared" si="95"/>
      </c>
      <c r="L574" s="30" t="e">
        <f t="shared" si="93"/>
        <v>#VALUE!</v>
      </c>
    </row>
    <row r="575" spans="3:12" ht="16.5">
      <c r="C575" s="1">
        <f t="shared" si="89"/>
      </c>
      <c r="D575">
        <f t="shared" si="87"/>
      </c>
      <c r="E575">
        <f t="shared" si="88"/>
      </c>
      <c r="F575" s="2">
        <f t="shared" si="94"/>
      </c>
      <c r="G575" s="30">
        <f t="shared" si="90"/>
      </c>
      <c r="H575" t="e">
        <f t="shared" si="91"/>
        <v>#VALUE!</v>
      </c>
      <c r="I575">
        <f t="shared" si="92"/>
      </c>
      <c r="J575">
        <f>IF($E575="","",IF(COUNTIF(Team!$A$2:$A$1000,$E575)=0,1,""))</f>
      </c>
      <c r="K575">
        <f t="shared" si="95"/>
      </c>
      <c r="L575" s="30" t="e">
        <f t="shared" si="93"/>
        <v>#VALUE!</v>
      </c>
    </row>
    <row r="576" spans="3:12" ht="16.5">
      <c r="C576" s="1">
        <f t="shared" si="89"/>
      </c>
      <c r="D576">
        <f t="shared" si="87"/>
      </c>
      <c r="E576">
        <f t="shared" si="88"/>
      </c>
      <c r="F576" s="2">
        <f t="shared" si="94"/>
      </c>
      <c r="G576" s="30">
        <f t="shared" si="90"/>
      </c>
      <c r="H576" t="e">
        <f t="shared" si="91"/>
        <v>#VALUE!</v>
      </c>
      <c r="I576">
        <f t="shared" si="92"/>
      </c>
      <c r="J576">
        <f>IF($E576="","",IF(COUNTIF(Team!$A$2:$A$1000,$E576)=0,1,""))</f>
      </c>
      <c r="K576">
        <f t="shared" si="95"/>
      </c>
      <c r="L576" s="30" t="e">
        <f t="shared" si="93"/>
        <v>#VALUE!</v>
      </c>
    </row>
    <row r="577" spans="3:12" ht="16.5">
      <c r="C577" s="1">
        <f t="shared" si="89"/>
      </c>
      <c r="D577">
        <f t="shared" si="87"/>
      </c>
      <c r="E577">
        <f t="shared" si="88"/>
      </c>
      <c r="F577" s="2">
        <f t="shared" si="94"/>
      </c>
      <c r="G577" s="30">
        <f t="shared" si="90"/>
      </c>
      <c r="H577" t="e">
        <f t="shared" si="91"/>
        <v>#VALUE!</v>
      </c>
      <c r="I577">
        <f t="shared" si="92"/>
      </c>
      <c r="J577">
        <f>IF($E577="","",IF(COUNTIF(Team!$A$2:$A$1000,$E577)=0,1,""))</f>
      </c>
      <c r="K577">
        <f t="shared" si="95"/>
      </c>
      <c r="L577" s="30" t="e">
        <f t="shared" si="93"/>
        <v>#VALUE!</v>
      </c>
    </row>
    <row r="578" spans="3:12" ht="16.5">
      <c r="C578" s="1">
        <f t="shared" si="89"/>
      </c>
      <c r="D578">
        <f t="shared" si="87"/>
      </c>
      <c r="E578">
        <f t="shared" si="88"/>
      </c>
      <c r="F578" s="2">
        <f t="shared" si="94"/>
      </c>
      <c r="G578" s="30">
        <f t="shared" si="90"/>
      </c>
      <c r="H578" t="e">
        <f t="shared" si="91"/>
        <v>#VALUE!</v>
      </c>
      <c r="I578">
        <f t="shared" si="92"/>
      </c>
      <c r="J578">
        <f>IF($E578="","",IF(COUNTIF(Team!$A$2:$A$1000,$E578)=0,1,""))</f>
      </c>
      <c r="K578">
        <f t="shared" si="95"/>
      </c>
      <c r="L578" s="30" t="e">
        <f t="shared" si="93"/>
        <v>#VALUE!</v>
      </c>
    </row>
    <row r="579" spans="3:12" ht="16.5">
      <c r="C579" s="1">
        <f t="shared" si="89"/>
      </c>
      <c r="D579">
        <f aca="true" t="shared" si="96" ref="D579:D642">LEFT($B579)</f>
      </c>
      <c r="E579">
        <f aca="true" t="shared" si="97" ref="E579:E642">MID($B579,2,4)</f>
      </c>
      <c r="F579" s="2">
        <f t="shared" si="94"/>
      </c>
      <c r="G579" s="30">
        <f t="shared" si="90"/>
      </c>
      <c r="H579" t="e">
        <f t="shared" si="91"/>
        <v>#VALUE!</v>
      </c>
      <c r="I579">
        <f t="shared" si="92"/>
      </c>
      <c r="J579">
        <f>IF($E579="","",IF(COUNTIF(Team!$A$2:$A$1000,$E579)=0,1,""))</f>
      </c>
      <c r="K579">
        <f t="shared" si="95"/>
      </c>
      <c r="L579" s="30" t="e">
        <f t="shared" si="93"/>
        <v>#VALUE!</v>
      </c>
    </row>
    <row r="580" spans="3:12" ht="16.5">
      <c r="C580" s="1">
        <f aca="true" t="shared" si="98" ref="C580:C643">IF($B580&lt;&gt;"",LEFT($B580,5),"")</f>
      </c>
      <c r="D580">
        <f t="shared" si="96"/>
      </c>
      <c r="E580">
        <f t="shared" si="97"/>
      </c>
      <c r="F580" s="2">
        <f t="shared" si="94"/>
      </c>
      <c r="G580" s="30">
        <f aca="true" t="shared" si="99" ref="G580:G643">IF($C580&lt;&gt;"",COUNTIF($C$3:$C$1001,$C580)-1,"")</f>
      </c>
      <c r="H580" t="e">
        <f aca="true" t="shared" si="100" ref="H580:H643">IF(OR(VALUE(RIGHT($B580,2))&gt;60,VALUE(MID($B580,6,2))&gt;24),1,"")</f>
        <v>#VALUE!</v>
      </c>
      <c r="I580">
        <f aca="true" t="shared" si="101" ref="I580:I643">IF($B580&lt;&gt;"",IF(OR(VALUE(MID($B580,6,2))&lt;6,VALUE(MID($B580,6,4))&gt;1930),1,""),"")</f>
      </c>
      <c r="J580">
        <f>IF($E580="","",IF(COUNTIF(Team!$A$2:$A$1000,$E580)=0,1,""))</f>
      </c>
      <c r="K580">
        <f t="shared" si="95"/>
      </c>
      <c r="L580" s="30" t="e">
        <f aca="true" t="shared" si="102" ref="L580:L643">SUM(G580:K580)</f>
        <v>#VALUE!</v>
      </c>
    </row>
    <row r="581" spans="3:12" ht="16.5">
      <c r="C581" s="1">
        <f t="shared" si="98"/>
      </c>
      <c r="D581">
        <f t="shared" si="96"/>
      </c>
      <c r="E581">
        <f t="shared" si="97"/>
      </c>
      <c r="F581" s="2">
        <f t="shared" si="94"/>
      </c>
      <c r="G581" s="30">
        <f t="shared" si="99"/>
      </c>
      <c r="H581" t="e">
        <f t="shared" si="100"/>
        <v>#VALUE!</v>
      </c>
      <c r="I581">
        <f t="shared" si="101"/>
      </c>
      <c r="J581">
        <f>IF($E581="","",IF(COUNTIF(Team!$A$2:$A$1000,$E581)=0,1,""))</f>
      </c>
      <c r="K581">
        <f t="shared" si="95"/>
      </c>
      <c r="L581" s="30" t="e">
        <f t="shared" si="102"/>
        <v>#VALUE!</v>
      </c>
    </row>
    <row r="582" spans="3:12" ht="16.5">
      <c r="C582" s="1">
        <f t="shared" si="98"/>
      </c>
      <c r="D582">
        <f t="shared" si="96"/>
      </c>
      <c r="E582">
        <f t="shared" si="97"/>
      </c>
      <c r="F582" s="2">
        <f t="shared" si="94"/>
      </c>
      <c r="G582" s="30">
        <f t="shared" si="99"/>
      </c>
      <c r="H582" t="e">
        <f t="shared" si="100"/>
        <v>#VALUE!</v>
      </c>
      <c r="I582">
        <f t="shared" si="101"/>
      </c>
      <c r="J582">
        <f>IF($E582="","",IF(COUNTIF(Team!$A$2:$A$1000,$E582)=0,1,""))</f>
      </c>
      <c r="K582">
        <f t="shared" si="95"/>
      </c>
      <c r="L582" s="30" t="e">
        <f t="shared" si="102"/>
        <v>#VALUE!</v>
      </c>
    </row>
    <row r="583" spans="3:12" ht="16.5">
      <c r="C583" s="1">
        <f t="shared" si="98"/>
      </c>
      <c r="D583">
        <f t="shared" si="96"/>
      </c>
      <c r="E583">
        <f t="shared" si="97"/>
      </c>
      <c r="F583" s="2">
        <f t="shared" si="94"/>
      </c>
      <c r="G583" s="30">
        <f t="shared" si="99"/>
      </c>
      <c r="H583" t="e">
        <f t="shared" si="100"/>
        <v>#VALUE!</v>
      </c>
      <c r="I583">
        <f t="shared" si="101"/>
      </c>
      <c r="J583">
        <f>IF($E583="","",IF(COUNTIF(Team!$A$2:$A$1000,$E583)=0,1,""))</f>
      </c>
      <c r="K583">
        <f t="shared" si="95"/>
      </c>
      <c r="L583" s="30" t="e">
        <f t="shared" si="102"/>
        <v>#VALUE!</v>
      </c>
    </row>
    <row r="584" spans="3:12" ht="16.5">
      <c r="C584" s="1">
        <f t="shared" si="98"/>
      </c>
      <c r="D584">
        <f t="shared" si="96"/>
      </c>
      <c r="E584">
        <f t="shared" si="97"/>
      </c>
      <c r="F584" s="2">
        <f t="shared" si="94"/>
      </c>
      <c r="G584" s="30">
        <f t="shared" si="99"/>
      </c>
      <c r="H584" t="e">
        <f t="shared" si="100"/>
        <v>#VALUE!</v>
      </c>
      <c r="I584">
        <f t="shared" si="101"/>
      </c>
      <c r="J584">
        <f>IF($E584="","",IF(COUNTIF(Team!$A$2:$A$1000,$E584)=0,1,""))</f>
      </c>
      <c r="K584">
        <f t="shared" si="95"/>
      </c>
      <c r="L584" s="30" t="e">
        <f t="shared" si="102"/>
        <v>#VALUE!</v>
      </c>
    </row>
    <row r="585" spans="3:12" ht="16.5">
      <c r="C585" s="1">
        <f t="shared" si="98"/>
      </c>
      <c r="D585">
        <f t="shared" si="96"/>
      </c>
      <c r="E585">
        <f t="shared" si="97"/>
      </c>
      <c r="F585" s="2">
        <f t="shared" si="94"/>
      </c>
      <c r="G585" s="30">
        <f t="shared" si="99"/>
      </c>
      <c r="H585" t="e">
        <f t="shared" si="100"/>
        <v>#VALUE!</v>
      </c>
      <c r="I585">
        <f t="shared" si="101"/>
      </c>
      <c r="J585">
        <f>IF($E585="","",IF(COUNTIF(Team!$A$2:$A$1000,$E585)=0,1,""))</f>
      </c>
      <c r="K585">
        <f t="shared" si="95"/>
      </c>
      <c r="L585" s="30" t="e">
        <f t="shared" si="102"/>
        <v>#VALUE!</v>
      </c>
    </row>
    <row r="586" spans="3:12" ht="16.5">
      <c r="C586" s="1">
        <f t="shared" si="98"/>
      </c>
      <c r="D586">
        <f t="shared" si="96"/>
      </c>
      <c r="E586">
        <f t="shared" si="97"/>
      </c>
      <c r="F586" s="2">
        <f t="shared" si="94"/>
      </c>
      <c r="G586" s="30">
        <f t="shared" si="99"/>
      </c>
      <c r="H586" t="e">
        <f t="shared" si="100"/>
        <v>#VALUE!</v>
      </c>
      <c r="I586">
        <f t="shared" si="101"/>
      </c>
      <c r="J586">
        <f>IF($E586="","",IF(COUNTIF(Team!$A$2:$A$1000,$E586)=0,1,""))</f>
      </c>
      <c r="K586">
        <f t="shared" si="95"/>
      </c>
      <c r="L586" s="30" t="e">
        <f t="shared" si="102"/>
        <v>#VALUE!</v>
      </c>
    </row>
    <row r="587" spans="3:12" ht="16.5">
      <c r="C587" s="1">
        <f t="shared" si="98"/>
      </c>
      <c r="D587">
        <f t="shared" si="96"/>
      </c>
      <c r="E587">
        <f t="shared" si="97"/>
      </c>
      <c r="F587" s="2">
        <f t="shared" si="94"/>
      </c>
      <c r="G587" s="30">
        <f t="shared" si="99"/>
      </c>
      <c r="H587" t="e">
        <f t="shared" si="100"/>
        <v>#VALUE!</v>
      </c>
      <c r="I587">
        <f t="shared" si="101"/>
      </c>
      <c r="J587">
        <f>IF($E587="","",IF(COUNTIF(Team!$A$2:$A$1000,$E587)=0,1,""))</f>
      </c>
      <c r="K587">
        <f t="shared" si="95"/>
      </c>
      <c r="L587" s="30" t="e">
        <f t="shared" si="102"/>
        <v>#VALUE!</v>
      </c>
    </row>
    <row r="588" spans="3:12" ht="16.5">
      <c r="C588" s="1">
        <f t="shared" si="98"/>
      </c>
      <c r="D588">
        <f t="shared" si="96"/>
      </c>
      <c r="E588">
        <f t="shared" si="97"/>
      </c>
      <c r="F588" s="2">
        <f t="shared" si="94"/>
      </c>
      <c r="G588" s="30">
        <f t="shared" si="99"/>
      </c>
      <c r="H588" t="e">
        <f t="shared" si="100"/>
        <v>#VALUE!</v>
      </c>
      <c r="I588">
        <f t="shared" si="101"/>
      </c>
      <c r="J588">
        <f>IF($E588="","",IF(COUNTIF(Team!$A$2:$A$1000,$E588)=0,1,""))</f>
      </c>
      <c r="K588">
        <f t="shared" si="95"/>
      </c>
      <c r="L588" s="30" t="e">
        <f t="shared" si="102"/>
        <v>#VALUE!</v>
      </c>
    </row>
    <row r="589" spans="3:12" ht="16.5">
      <c r="C589" s="1">
        <f t="shared" si="98"/>
      </c>
      <c r="D589">
        <f t="shared" si="96"/>
      </c>
      <c r="E589">
        <f t="shared" si="97"/>
      </c>
      <c r="F589" s="2">
        <f t="shared" si="94"/>
      </c>
      <c r="G589" s="30">
        <f t="shared" si="99"/>
      </c>
      <c r="H589" t="e">
        <f t="shared" si="100"/>
        <v>#VALUE!</v>
      </c>
      <c r="I589">
        <f t="shared" si="101"/>
      </c>
      <c r="J589">
        <f>IF($E589="","",IF(COUNTIF(Team!$A$2:$A$1000,$E589)=0,1,""))</f>
      </c>
      <c r="K589">
        <f t="shared" si="95"/>
      </c>
      <c r="L589" s="30" t="e">
        <f t="shared" si="102"/>
        <v>#VALUE!</v>
      </c>
    </row>
    <row r="590" spans="3:12" ht="16.5">
      <c r="C590" s="1">
        <f t="shared" si="98"/>
      </c>
      <c r="D590">
        <f t="shared" si="96"/>
      </c>
      <c r="E590">
        <f t="shared" si="97"/>
      </c>
      <c r="F590" s="2">
        <f t="shared" si="94"/>
      </c>
      <c r="G590" s="30">
        <f t="shared" si="99"/>
      </c>
      <c r="H590" t="e">
        <f t="shared" si="100"/>
        <v>#VALUE!</v>
      </c>
      <c r="I590">
        <f t="shared" si="101"/>
      </c>
      <c r="J590">
        <f>IF($E590="","",IF(COUNTIF(Team!$A$2:$A$1000,$E590)=0,1,""))</f>
      </c>
      <c r="K590">
        <f t="shared" si="95"/>
      </c>
      <c r="L590" s="30" t="e">
        <f t="shared" si="102"/>
        <v>#VALUE!</v>
      </c>
    </row>
    <row r="591" spans="3:12" ht="16.5">
      <c r="C591" s="1">
        <f t="shared" si="98"/>
      </c>
      <c r="D591">
        <f t="shared" si="96"/>
      </c>
      <c r="E591">
        <f t="shared" si="97"/>
      </c>
      <c r="F591" s="2">
        <f t="shared" si="94"/>
      </c>
      <c r="G591" s="30">
        <f t="shared" si="99"/>
      </c>
      <c r="H591" t="e">
        <f t="shared" si="100"/>
        <v>#VALUE!</v>
      </c>
      <c r="I591">
        <f t="shared" si="101"/>
      </c>
      <c r="J591">
        <f>IF($E591="","",IF(COUNTIF(Team!$A$2:$A$1000,$E591)=0,1,""))</f>
      </c>
      <c r="K591">
        <f t="shared" si="95"/>
      </c>
      <c r="L591" s="30" t="e">
        <f t="shared" si="102"/>
        <v>#VALUE!</v>
      </c>
    </row>
    <row r="592" spans="3:12" ht="16.5">
      <c r="C592" s="1">
        <f t="shared" si="98"/>
      </c>
      <c r="D592">
        <f t="shared" si="96"/>
      </c>
      <c r="E592">
        <f t="shared" si="97"/>
      </c>
      <c r="F592" s="2">
        <f t="shared" si="94"/>
      </c>
      <c r="G592" s="30">
        <f t="shared" si="99"/>
      </c>
      <c r="H592" t="e">
        <f t="shared" si="100"/>
        <v>#VALUE!</v>
      </c>
      <c r="I592">
        <f t="shared" si="101"/>
      </c>
      <c r="J592">
        <f>IF($E592="","",IF(COUNTIF(Team!$A$2:$A$1000,$E592)=0,1,""))</f>
      </c>
      <c r="K592">
        <f t="shared" si="95"/>
      </c>
      <c r="L592" s="30" t="e">
        <f t="shared" si="102"/>
        <v>#VALUE!</v>
      </c>
    </row>
    <row r="593" spans="3:12" ht="16.5">
      <c r="C593" s="1">
        <f t="shared" si="98"/>
      </c>
      <c r="D593">
        <f t="shared" si="96"/>
      </c>
      <c r="E593">
        <f t="shared" si="97"/>
      </c>
      <c r="F593" s="2">
        <f t="shared" si="94"/>
      </c>
      <c r="G593" s="30">
        <f t="shared" si="99"/>
      </c>
      <c r="H593" t="e">
        <f t="shared" si="100"/>
        <v>#VALUE!</v>
      </c>
      <c r="I593">
        <f t="shared" si="101"/>
      </c>
      <c r="J593">
        <f>IF($E593="","",IF(COUNTIF(Team!$A$2:$A$1000,$E593)=0,1,""))</f>
      </c>
      <c r="K593">
        <f t="shared" si="95"/>
      </c>
      <c r="L593" s="30" t="e">
        <f t="shared" si="102"/>
        <v>#VALUE!</v>
      </c>
    </row>
    <row r="594" spans="3:12" ht="16.5">
      <c r="C594" s="1">
        <f t="shared" si="98"/>
      </c>
      <c r="D594">
        <f t="shared" si="96"/>
      </c>
      <c r="E594">
        <f t="shared" si="97"/>
      </c>
      <c r="F594" s="2">
        <f t="shared" si="94"/>
      </c>
      <c r="G594" s="30">
        <f t="shared" si="99"/>
      </c>
      <c r="H594" t="e">
        <f t="shared" si="100"/>
        <v>#VALUE!</v>
      </c>
      <c r="I594">
        <f t="shared" si="101"/>
      </c>
      <c r="J594">
        <f>IF($E594="","",IF(COUNTIF(Team!$A$2:$A$1000,$E594)=0,1,""))</f>
      </c>
      <c r="K594">
        <f t="shared" si="95"/>
      </c>
      <c r="L594" s="30" t="e">
        <f t="shared" si="102"/>
        <v>#VALUE!</v>
      </c>
    </row>
    <row r="595" spans="3:12" ht="16.5">
      <c r="C595" s="1">
        <f t="shared" si="98"/>
      </c>
      <c r="D595">
        <f t="shared" si="96"/>
      </c>
      <c r="E595">
        <f t="shared" si="97"/>
      </c>
      <c r="F595" s="2">
        <f t="shared" si="94"/>
      </c>
      <c r="G595" s="30">
        <f t="shared" si="99"/>
      </c>
      <c r="H595" t="e">
        <f t="shared" si="100"/>
        <v>#VALUE!</v>
      </c>
      <c r="I595">
        <f t="shared" si="101"/>
      </c>
      <c r="J595">
        <f>IF($E595="","",IF(COUNTIF(Team!$A$2:$A$1000,$E595)=0,1,""))</f>
      </c>
      <c r="K595">
        <f t="shared" si="95"/>
      </c>
      <c r="L595" s="30" t="e">
        <f t="shared" si="102"/>
        <v>#VALUE!</v>
      </c>
    </row>
    <row r="596" spans="3:12" ht="16.5">
      <c r="C596" s="1">
        <f t="shared" si="98"/>
      </c>
      <c r="D596">
        <f t="shared" si="96"/>
      </c>
      <c r="E596">
        <f t="shared" si="97"/>
      </c>
      <c r="F596" s="2">
        <f t="shared" si="94"/>
      </c>
      <c r="G596" s="30">
        <f t="shared" si="99"/>
      </c>
      <c r="H596" t="e">
        <f t="shared" si="100"/>
        <v>#VALUE!</v>
      </c>
      <c r="I596">
        <f t="shared" si="101"/>
      </c>
      <c r="J596">
        <f>IF($E596="","",IF(COUNTIF(Team!$A$2:$A$1000,$E596)=0,1,""))</f>
      </c>
      <c r="K596">
        <f t="shared" si="95"/>
      </c>
      <c r="L596" s="30" t="e">
        <f t="shared" si="102"/>
        <v>#VALUE!</v>
      </c>
    </row>
    <row r="597" spans="3:12" ht="16.5">
      <c r="C597" s="1">
        <f t="shared" si="98"/>
      </c>
      <c r="D597">
        <f t="shared" si="96"/>
      </c>
      <c r="E597">
        <f t="shared" si="97"/>
      </c>
      <c r="F597" s="2">
        <f t="shared" si="94"/>
      </c>
      <c r="G597" s="30">
        <f t="shared" si="99"/>
      </c>
      <c r="H597" t="e">
        <f t="shared" si="100"/>
        <v>#VALUE!</v>
      </c>
      <c r="I597">
        <f t="shared" si="101"/>
      </c>
      <c r="J597">
        <f>IF($E597="","",IF(COUNTIF(Team!$A$2:$A$1000,$E597)=0,1,""))</f>
      </c>
      <c r="K597">
        <f t="shared" si="95"/>
      </c>
      <c r="L597" s="30" t="e">
        <f t="shared" si="102"/>
        <v>#VALUE!</v>
      </c>
    </row>
    <row r="598" spans="3:12" ht="16.5">
      <c r="C598" s="1">
        <f t="shared" si="98"/>
      </c>
      <c r="D598">
        <f t="shared" si="96"/>
      </c>
      <c r="E598">
        <f t="shared" si="97"/>
      </c>
      <c r="F598" s="2">
        <f t="shared" si="94"/>
      </c>
      <c r="G598" s="30">
        <f t="shared" si="99"/>
      </c>
      <c r="H598" t="e">
        <f t="shared" si="100"/>
        <v>#VALUE!</v>
      </c>
      <c r="I598">
        <f t="shared" si="101"/>
      </c>
      <c r="J598">
        <f>IF($E598="","",IF(COUNTIF(Team!$A$2:$A$1000,$E598)=0,1,""))</f>
      </c>
      <c r="K598">
        <f t="shared" si="95"/>
      </c>
      <c r="L598" s="30" t="e">
        <f t="shared" si="102"/>
        <v>#VALUE!</v>
      </c>
    </row>
    <row r="599" spans="3:12" ht="16.5">
      <c r="C599" s="1">
        <f t="shared" si="98"/>
      </c>
      <c r="D599">
        <f t="shared" si="96"/>
      </c>
      <c r="E599">
        <f t="shared" si="97"/>
      </c>
      <c r="F599" s="2">
        <f t="shared" si="94"/>
      </c>
      <c r="G599" s="30">
        <f t="shared" si="99"/>
      </c>
      <c r="H599" t="e">
        <f t="shared" si="100"/>
        <v>#VALUE!</v>
      </c>
      <c r="I599">
        <f t="shared" si="101"/>
      </c>
      <c r="J599">
        <f>IF($E599="","",IF(COUNTIF(Team!$A$2:$A$1000,$E599)=0,1,""))</f>
      </c>
      <c r="K599">
        <f t="shared" si="95"/>
      </c>
      <c r="L599" s="30" t="e">
        <f t="shared" si="102"/>
        <v>#VALUE!</v>
      </c>
    </row>
    <row r="600" spans="3:12" ht="16.5">
      <c r="C600" s="1">
        <f t="shared" si="98"/>
      </c>
      <c r="D600">
        <f t="shared" si="96"/>
      </c>
      <c r="E600">
        <f t="shared" si="97"/>
      </c>
      <c r="F600" s="2">
        <f t="shared" si="94"/>
      </c>
      <c r="G600" s="30">
        <f t="shared" si="99"/>
      </c>
      <c r="H600" t="e">
        <f t="shared" si="100"/>
        <v>#VALUE!</v>
      </c>
      <c r="I600">
        <f t="shared" si="101"/>
      </c>
      <c r="J600">
        <f>IF($E600="","",IF(COUNTIF(Team!$A$2:$A$1000,$E600)=0,1,""))</f>
      </c>
      <c r="K600">
        <f t="shared" si="95"/>
      </c>
      <c r="L600" s="30" t="e">
        <f t="shared" si="102"/>
        <v>#VALUE!</v>
      </c>
    </row>
    <row r="601" spans="3:12" ht="16.5">
      <c r="C601" s="1">
        <f t="shared" si="98"/>
      </c>
      <c r="D601">
        <f t="shared" si="96"/>
      </c>
      <c r="E601">
        <f t="shared" si="97"/>
      </c>
      <c r="F601" s="2">
        <f t="shared" si="94"/>
      </c>
      <c r="G601" s="30">
        <f t="shared" si="99"/>
      </c>
      <c r="H601" t="e">
        <f t="shared" si="100"/>
        <v>#VALUE!</v>
      </c>
      <c r="I601">
        <f t="shared" si="101"/>
      </c>
      <c r="J601">
        <f>IF($E601="","",IF(COUNTIF(Team!$A$2:$A$1000,$E601)=0,1,""))</f>
      </c>
      <c r="K601">
        <f t="shared" si="95"/>
      </c>
      <c r="L601" s="30" t="e">
        <f t="shared" si="102"/>
        <v>#VALUE!</v>
      </c>
    </row>
    <row r="602" spans="3:12" ht="16.5">
      <c r="C602" s="1">
        <f t="shared" si="98"/>
      </c>
      <c r="D602">
        <f t="shared" si="96"/>
      </c>
      <c r="E602">
        <f t="shared" si="97"/>
      </c>
      <c r="F602" s="2">
        <f t="shared" si="94"/>
      </c>
      <c r="G602" s="30">
        <f t="shared" si="99"/>
      </c>
      <c r="H602" t="e">
        <f t="shared" si="100"/>
        <v>#VALUE!</v>
      </c>
      <c r="I602">
        <f t="shared" si="101"/>
      </c>
      <c r="J602">
        <f>IF($E602="","",IF(COUNTIF(Team!$A$2:$A$1000,$E602)=0,1,""))</f>
      </c>
      <c r="K602">
        <f t="shared" si="95"/>
      </c>
      <c r="L602" s="30" t="e">
        <f t="shared" si="102"/>
        <v>#VALUE!</v>
      </c>
    </row>
    <row r="603" spans="3:12" ht="16.5">
      <c r="C603" s="1">
        <f t="shared" si="98"/>
      </c>
      <c r="D603">
        <f t="shared" si="96"/>
      </c>
      <c r="E603">
        <f t="shared" si="97"/>
      </c>
      <c r="F603" s="2">
        <f t="shared" si="94"/>
      </c>
      <c r="G603" s="30">
        <f t="shared" si="99"/>
      </c>
      <c r="H603" t="e">
        <f t="shared" si="100"/>
        <v>#VALUE!</v>
      </c>
      <c r="I603">
        <f t="shared" si="101"/>
      </c>
      <c r="J603">
        <f>IF($E603="","",IF(COUNTIF(Team!$A$2:$A$1000,$E603)=0,1,""))</f>
      </c>
      <c r="K603">
        <f t="shared" si="95"/>
      </c>
      <c r="L603" s="30" t="e">
        <f t="shared" si="102"/>
        <v>#VALUE!</v>
      </c>
    </row>
    <row r="604" spans="3:12" ht="16.5">
      <c r="C604" s="1">
        <f t="shared" si="98"/>
      </c>
      <c r="D604">
        <f t="shared" si="96"/>
      </c>
      <c r="E604">
        <f t="shared" si="97"/>
      </c>
      <c r="F604" s="2">
        <f t="shared" si="94"/>
      </c>
      <c r="G604" s="30">
        <f t="shared" si="99"/>
      </c>
      <c r="H604" t="e">
        <f t="shared" si="100"/>
        <v>#VALUE!</v>
      </c>
      <c r="I604">
        <f t="shared" si="101"/>
      </c>
      <c r="J604">
        <f>IF($E604="","",IF(COUNTIF(Team!$A$2:$A$1000,$E604)=0,1,""))</f>
      </c>
      <c r="K604">
        <f t="shared" si="95"/>
      </c>
      <c r="L604" s="30" t="e">
        <f t="shared" si="102"/>
        <v>#VALUE!</v>
      </c>
    </row>
    <row r="605" spans="3:12" ht="16.5">
      <c r="C605" s="1">
        <f t="shared" si="98"/>
      </c>
      <c r="D605">
        <f t="shared" si="96"/>
      </c>
      <c r="E605">
        <f t="shared" si="97"/>
      </c>
      <c r="F605" s="2">
        <f t="shared" si="94"/>
      </c>
      <c r="G605" s="30">
        <f t="shared" si="99"/>
      </c>
      <c r="H605" t="e">
        <f t="shared" si="100"/>
        <v>#VALUE!</v>
      </c>
      <c r="I605">
        <f t="shared" si="101"/>
      </c>
      <c r="J605">
        <f>IF($E605="","",IF(COUNTIF(Team!$A$2:$A$1000,$E605)=0,1,""))</f>
      </c>
      <c r="K605">
        <f t="shared" si="95"/>
      </c>
      <c r="L605" s="30" t="e">
        <f t="shared" si="102"/>
        <v>#VALUE!</v>
      </c>
    </row>
    <row r="606" spans="3:12" ht="16.5">
      <c r="C606" s="1">
        <f t="shared" si="98"/>
      </c>
      <c r="D606">
        <f t="shared" si="96"/>
      </c>
      <c r="E606">
        <f t="shared" si="97"/>
      </c>
      <c r="F606" s="2">
        <f t="shared" si="94"/>
      </c>
      <c r="G606" s="30">
        <f t="shared" si="99"/>
      </c>
      <c r="H606" t="e">
        <f t="shared" si="100"/>
        <v>#VALUE!</v>
      </c>
      <c r="I606">
        <f t="shared" si="101"/>
      </c>
      <c r="J606">
        <f>IF($E606="","",IF(COUNTIF(Team!$A$2:$A$1000,$E606)=0,1,""))</f>
      </c>
      <c r="K606">
        <f t="shared" si="95"/>
      </c>
      <c r="L606" s="30" t="e">
        <f t="shared" si="102"/>
        <v>#VALUE!</v>
      </c>
    </row>
    <row r="607" spans="3:12" ht="16.5">
      <c r="C607" s="1">
        <f t="shared" si="98"/>
      </c>
      <c r="D607">
        <f t="shared" si="96"/>
      </c>
      <c r="E607">
        <f t="shared" si="97"/>
      </c>
      <c r="F607" s="2">
        <f t="shared" si="94"/>
      </c>
      <c r="G607" s="30">
        <f t="shared" si="99"/>
      </c>
      <c r="H607" t="e">
        <f t="shared" si="100"/>
        <v>#VALUE!</v>
      </c>
      <c r="I607">
        <f t="shared" si="101"/>
      </c>
      <c r="J607">
        <f>IF($E607="","",IF(COUNTIF(Team!$A$2:$A$1000,$E607)=0,1,""))</f>
      </c>
      <c r="K607">
        <f t="shared" si="95"/>
      </c>
      <c r="L607" s="30" t="e">
        <f t="shared" si="102"/>
        <v>#VALUE!</v>
      </c>
    </row>
    <row r="608" spans="3:12" ht="16.5">
      <c r="C608" s="1">
        <f t="shared" si="98"/>
      </c>
      <c r="D608">
        <f t="shared" si="96"/>
      </c>
      <c r="E608">
        <f t="shared" si="97"/>
      </c>
      <c r="F608" s="2">
        <f t="shared" si="94"/>
      </c>
      <c r="G608" s="30">
        <f t="shared" si="99"/>
      </c>
      <c r="H608" t="e">
        <f t="shared" si="100"/>
        <v>#VALUE!</v>
      </c>
      <c r="I608">
        <f t="shared" si="101"/>
      </c>
      <c r="J608">
        <f>IF($E608="","",IF(COUNTIF(Team!$A$2:$A$1000,$E608)=0,1,""))</f>
      </c>
      <c r="K608">
        <f t="shared" si="95"/>
      </c>
      <c r="L608" s="30" t="e">
        <f t="shared" si="102"/>
        <v>#VALUE!</v>
      </c>
    </row>
    <row r="609" spans="3:12" ht="16.5">
      <c r="C609" s="1">
        <f t="shared" si="98"/>
      </c>
      <c r="D609">
        <f t="shared" si="96"/>
      </c>
      <c r="E609">
        <f t="shared" si="97"/>
      </c>
      <c r="F609" s="2">
        <f t="shared" si="94"/>
      </c>
      <c r="G609" s="30">
        <f t="shared" si="99"/>
      </c>
      <c r="H609" t="e">
        <f t="shared" si="100"/>
        <v>#VALUE!</v>
      </c>
      <c r="I609">
        <f t="shared" si="101"/>
      </c>
      <c r="J609">
        <f>IF($E609="","",IF(COUNTIF(Team!$A$2:$A$1000,$E609)=0,1,""))</f>
      </c>
      <c r="K609">
        <f t="shared" si="95"/>
      </c>
      <c r="L609" s="30" t="e">
        <f t="shared" si="102"/>
        <v>#VALUE!</v>
      </c>
    </row>
    <row r="610" spans="3:12" ht="16.5">
      <c r="C610" s="1">
        <f t="shared" si="98"/>
      </c>
      <c r="D610">
        <f t="shared" si="96"/>
      </c>
      <c r="E610">
        <f t="shared" si="97"/>
      </c>
      <c r="F610" s="2">
        <f t="shared" si="94"/>
      </c>
      <c r="G610" s="30">
        <f t="shared" si="99"/>
      </c>
      <c r="H610" t="e">
        <f t="shared" si="100"/>
        <v>#VALUE!</v>
      </c>
      <c r="I610">
        <f t="shared" si="101"/>
      </c>
      <c r="J610">
        <f>IF($E610="","",IF(COUNTIF(Team!$A$2:$A$1000,$E610)=0,1,""))</f>
      </c>
      <c r="K610">
        <f t="shared" si="95"/>
      </c>
      <c r="L610" s="30" t="e">
        <f t="shared" si="102"/>
        <v>#VALUE!</v>
      </c>
    </row>
    <row r="611" spans="3:12" ht="16.5">
      <c r="C611" s="1">
        <f t="shared" si="98"/>
      </c>
      <c r="D611">
        <f t="shared" si="96"/>
      </c>
      <c r="E611">
        <f t="shared" si="97"/>
      </c>
      <c r="F611" s="2">
        <f t="shared" si="94"/>
      </c>
      <c r="G611" s="30">
        <f t="shared" si="99"/>
      </c>
      <c r="H611" t="e">
        <f t="shared" si="100"/>
        <v>#VALUE!</v>
      </c>
      <c r="I611">
        <f t="shared" si="101"/>
      </c>
      <c r="J611">
        <f>IF($E611="","",IF(COUNTIF(Team!$A$2:$A$1000,$E611)=0,1,""))</f>
      </c>
      <c r="K611">
        <f t="shared" si="95"/>
      </c>
      <c r="L611" s="30" t="e">
        <f t="shared" si="102"/>
        <v>#VALUE!</v>
      </c>
    </row>
    <row r="612" spans="3:12" ht="16.5">
      <c r="C612" s="1">
        <f t="shared" si="98"/>
      </c>
      <c r="D612">
        <f t="shared" si="96"/>
      </c>
      <c r="E612">
        <f t="shared" si="97"/>
      </c>
      <c r="F612" s="2">
        <f t="shared" si="94"/>
      </c>
      <c r="G612" s="30">
        <f t="shared" si="99"/>
      </c>
      <c r="H612" t="e">
        <f t="shared" si="100"/>
        <v>#VALUE!</v>
      </c>
      <c r="I612">
        <f t="shared" si="101"/>
      </c>
      <c r="J612">
        <f>IF($E612="","",IF(COUNTIF(Team!$A$2:$A$1000,$E612)=0,1,""))</f>
      </c>
      <c r="K612">
        <f t="shared" si="95"/>
      </c>
      <c r="L612" s="30" t="e">
        <f t="shared" si="102"/>
        <v>#VALUE!</v>
      </c>
    </row>
    <row r="613" spans="3:12" ht="16.5">
      <c r="C613" s="1">
        <f t="shared" si="98"/>
      </c>
      <c r="D613">
        <f t="shared" si="96"/>
      </c>
      <c r="E613">
        <f t="shared" si="97"/>
      </c>
      <c r="F613" s="2">
        <f t="shared" si="94"/>
      </c>
      <c r="G613" s="30">
        <f t="shared" si="99"/>
      </c>
      <c r="H613" t="e">
        <f t="shared" si="100"/>
        <v>#VALUE!</v>
      </c>
      <c r="I613">
        <f t="shared" si="101"/>
      </c>
      <c r="J613">
        <f>IF($E613="","",IF(COUNTIF(Team!$A$2:$A$1000,$E613)=0,1,""))</f>
      </c>
      <c r="K613">
        <f t="shared" si="95"/>
      </c>
      <c r="L613" s="30" t="e">
        <f t="shared" si="102"/>
        <v>#VALUE!</v>
      </c>
    </row>
    <row r="614" spans="3:12" ht="16.5">
      <c r="C614" s="1">
        <f t="shared" si="98"/>
      </c>
      <c r="D614">
        <f t="shared" si="96"/>
      </c>
      <c r="E614">
        <f t="shared" si="97"/>
      </c>
      <c r="F614" s="2">
        <f t="shared" si="94"/>
      </c>
      <c r="G614" s="30">
        <f t="shared" si="99"/>
      </c>
      <c r="H614" t="e">
        <f t="shared" si="100"/>
        <v>#VALUE!</v>
      </c>
      <c r="I614">
        <f t="shared" si="101"/>
      </c>
      <c r="J614">
        <f>IF($E614="","",IF(COUNTIF(Team!$A$2:$A$1000,$E614)=0,1,""))</f>
      </c>
      <c r="K614">
        <f t="shared" si="95"/>
      </c>
      <c r="L614" s="30" t="e">
        <f t="shared" si="102"/>
        <v>#VALUE!</v>
      </c>
    </row>
    <row r="615" spans="3:12" ht="16.5">
      <c r="C615" s="1">
        <f t="shared" si="98"/>
      </c>
      <c r="D615">
        <f t="shared" si="96"/>
      </c>
      <c r="E615">
        <f t="shared" si="97"/>
      </c>
      <c r="F615" s="2">
        <f t="shared" si="94"/>
      </c>
      <c r="G615" s="30">
        <f t="shared" si="99"/>
      </c>
      <c r="H615" t="e">
        <f t="shared" si="100"/>
        <v>#VALUE!</v>
      </c>
      <c r="I615">
        <f t="shared" si="101"/>
      </c>
      <c r="J615">
        <f>IF($E615="","",IF(COUNTIF(Team!$A$2:$A$1000,$E615)=0,1,""))</f>
      </c>
      <c r="K615">
        <f t="shared" si="95"/>
      </c>
      <c r="L615" s="30" t="e">
        <f t="shared" si="102"/>
        <v>#VALUE!</v>
      </c>
    </row>
    <row r="616" spans="3:12" ht="16.5">
      <c r="C616" s="1">
        <f t="shared" si="98"/>
      </c>
      <c r="D616">
        <f t="shared" si="96"/>
      </c>
      <c r="E616">
        <f t="shared" si="97"/>
      </c>
      <c r="F616" s="2">
        <f t="shared" si="94"/>
      </c>
      <c r="G616" s="30">
        <f t="shared" si="99"/>
      </c>
      <c r="H616" t="e">
        <f t="shared" si="100"/>
        <v>#VALUE!</v>
      </c>
      <c r="I616">
        <f t="shared" si="101"/>
      </c>
      <c r="J616">
        <f>IF($E616="","",IF(COUNTIF(Team!$A$2:$A$1000,$E616)=0,1,""))</f>
      </c>
      <c r="K616">
        <f t="shared" si="95"/>
      </c>
      <c r="L616" s="30" t="e">
        <f t="shared" si="102"/>
        <v>#VALUE!</v>
      </c>
    </row>
    <row r="617" spans="3:12" ht="16.5">
      <c r="C617" s="1">
        <f t="shared" si="98"/>
      </c>
      <c r="D617">
        <f t="shared" si="96"/>
      </c>
      <c r="E617">
        <f t="shared" si="97"/>
      </c>
      <c r="F617" s="2">
        <f t="shared" si="94"/>
      </c>
      <c r="G617" s="30">
        <f t="shared" si="99"/>
      </c>
      <c r="H617" t="e">
        <f t="shared" si="100"/>
        <v>#VALUE!</v>
      </c>
      <c r="I617">
        <f t="shared" si="101"/>
      </c>
      <c r="J617">
        <f>IF($E617="","",IF(COUNTIF(Team!$A$2:$A$1000,$E617)=0,1,""))</f>
      </c>
      <c r="K617">
        <f t="shared" si="95"/>
      </c>
      <c r="L617" s="30" t="e">
        <f t="shared" si="102"/>
        <v>#VALUE!</v>
      </c>
    </row>
    <row r="618" spans="3:12" ht="16.5">
      <c r="C618" s="1">
        <f t="shared" si="98"/>
      </c>
      <c r="D618">
        <f t="shared" si="96"/>
      </c>
      <c r="E618">
        <f t="shared" si="97"/>
      </c>
      <c r="F618" s="2">
        <f t="shared" si="94"/>
      </c>
      <c r="G618" s="30">
        <f t="shared" si="99"/>
      </c>
      <c r="H618" t="e">
        <f t="shared" si="100"/>
        <v>#VALUE!</v>
      </c>
      <c r="I618">
        <f t="shared" si="101"/>
      </c>
      <c r="J618">
        <f>IF($E618="","",IF(COUNTIF(Team!$A$2:$A$1000,$E618)=0,1,""))</f>
      </c>
      <c r="K618">
        <f t="shared" si="95"/>
      </c>
      <c r="L618" s="30" t="e">
        <f t="shared" si="102"/>
        <v>#VALUE!</v>
      </c>
    </row>
    <row r="619" spans="3:12" ht="16.5">
      <c r="C619" s="1">
        <f t="shared" si="98"/>
      </c>
      <c r="D619">
        <f t="shared" si="96"/>
      </c>
      <c r="E619">
        <f t="shared" si="97"/>
      </c>
      <c r="F619" s="2">
        <f t="shared" si="94"/>
      </c>
      <c r="G619" s="30">
        <f t="shared" si="99"/>
      </c>
      <c r="H619" t="e">
        <f t="shared" si="100"/>
        <v>#VALUE!</v>
      </c>
      <c r="I619">
        <f t="shared" si="101"/>
      </c>
      <c r="J619">
        <f>IF($E619="","",IF(COUNTIF(Team!$A$2:$A$1000,$E619)=0,1,""))</f>
      </c>
      <c r="K619">
        <f t="shared" si="95"/>
      </c>
      <c r="L619" s="30" t="e">
        <f t="shared" si="102"/>
        <v>#VALUE!</v>
      </c>
    </row>
    <row r="620" spans="3:12" ht="16.5">
      <c r="C620" s="1">
        <f t="shared" si="98"/>
      </c>
      <c r="D620">
        <f t="shared" si="96"/>
      </c>
      <c r="E620">
        <f t="shared" si="97"/>
      </c>
      <c r="F620" s="2">
        <f t="shared" si="94"/>
      </c>
      <c r="G620" s="30">
        <f t="shared" si="99"/>
      </c>
      <c r="H620" t="e">
        <f t="shared" si="100"/>
        <v>#VALUE!</v>
      </c>
      <c r="I620">
        <f t="shared" si="101"/>
      </c>
      <c r="J620">
        <f>IF($E620="","",IF(COUNTIF(Team!$A$2:$A$1000,$E620)=0,1,""))</f>
      </c>
      <c r="K620">
        <f t="shared" si="95"/>
      </c>
      <c r="L620" s="30" t="e">
        <f t="shared" si="102"/>
        <v>#VALUE!</v>
      </c>
    </row>
    <row r="621" spans="3:12" ht="16.5">
      <c r="C621" s="1">
        <f t="shared" si="98"/>
      </c>
      <c r="D621">
        <f t="shared" si="96"/>
      </c>
      <c r="E621">
        <f t="shared" si="97"/>
      </c>
      <c r="F621" s="2">
        <f t="shared" si="94"/>
      </c>
      <c r="G621" s="30">
        <f t="shared" si="99"/>
      </c>
      <c r="H621" t="e">
        <f t="shared" si="100"/>
        <v>#VALUE!</v>
      </c>
      <c r="I621">
        <f t="shared" si="101"/>
      </c>
      <c r="J621">
        <f>IF($E621="","",IF(COUNTIF(Team!$A$2:$A$1000,$E621)=0,1,""))</f>
      </c>
      <c r="K621">
        <f t="shared" si="95"/>
      </c>
      <c r="L621" s="30" t="e">
        <f t="shared" si="102"/>
        <v>#VALUE!</v>
      </c>
    </row>
    <row r="622" spans="3:12" ht="16.5">
      <c r="C622" s="1">
        <f t="shared" si="98"/>
      </c>
      <c r="D622">
        <f t="shared" si="96"/>
      </c>
      <c r="E622">
        <f t="shared" si="97"/>
      </c>
      <c r="F622" s="2">
        <f t="shared" si="94"/>
      </c>
      <c r="G622" s="30">
        <f t="shared" si="99"/>
      </c>
      <c r="H622" t="e">
        <f t="shared" si="100"/>
        <v>#VALUE!</v>
      </c>
      <c r="I622">
        <f t="shared" si="101"/>
      </c>
      <c r="J622">
        <f>IF($E622="","",IF(COUNTIF(Team!$A$2:$A$1000,$E622)=0,1,""))</f>
      </c>
      <c r="K622">
        <f t="shared" si="95"/>
      </c>
      <c r="L622" s="30" t="e">
        <f t="shared" si="102"/>
        <v>#VALUE!</v>
      </c>
    </row>
    <row r="623" spans="3:12" ht="16.5">
      <c r="C623" s="1">
        <f t="shared" si="98"/>
      </c>
      <c r="D623">
        <f t="shared" si="96"/>
      </c>
      <c r="E623">
        <f t="shared" si="97"/>
      </c>
      <c r="F623" s="2">
        <f t="shared" si="94"/>
      </c>
      <c r="G623" s="30">
        <f t="shared" si="99"/>
      </c>
      <c r="H623" t="e">
        <f t="shared" si="100"/>
        <v>#VALUE!</v>
      </c>
      <c r="I623">
        <f t="shared" si="101"/>
      </c>
      <c r="J623">
        <f>IF($E623="","",IF(COUNTIF(Team!$A$2:$A$1000,$E623)=0,1,""))</f>
      </c>
      <c r="K623">
        <f t="shared" si="95"/>
      </c>
      <c r="L623" s="30" t="e">
        <f t="shared" si="102"/>
        <v>#VALUE!</v>
      </c>
    </row>
    <row r="624" spans="3:12" ht="16.5">
      <c r="C624" s="1">
        <f t="shared" si="98"/>
      </c>
      <c r="D624">
        <f t="shared" si="96"/>
      </c>
      <c r="E624">
        <f t="shared" si="97"/>
      </c>
      <c r="F624" s="2">
        <f t="shared" si="94"/>
      </c>
      <c r="G624" s="30">
        <f t="shared" si="99"/>
      </c>
      <c r="H624" t="e">
        <f t="shared" si="100"/>
        <v>#VALUE!</v>
      </c>
      <c r="I624">
        <f t="shared" si="101"/>
      </c>
      <c r="J624">
        <f>IF($E624="","",IF(COUNTIF(Team!$A$2:$A$1000,$E624)=0,1,""))</f>
      </c>
      <c r="K624">
        <f t="shared" si="95"/>
      </c>
      <c r="L624" s="30" t="e">
        <f t="shared" si="102"/>
        <v>#VALUE!</v>
      </c>
    </row>
    <row r="625" spans="3:12" ht="16.5">
      <c r="C625" s="1">
        <f t="shared" si="98"/>
      </c>
      <c r="D625">
        <f t="shared" si="96"/>
      </c>
      <c r="E625">
        <f t="shared" si="97"/>
      </c>
      <c r="F625" s="2">
        <f t="shared" si="94"/>
      </c>
      <c r="G625" s="30">
        <f t="shared" si="99"/>
      </c>
      <c r="H625" t="e">
        <f t="shared" si="100"/>
        <v>#VALUE!</v>
      </c>
      <c r="I625">
        <f t="shared" si="101"/>
      </c>
      <c r="J625">
        <f>IF($E625="","",IF(COUNTIF(Team!$A$2:$A$1000,$E625)=0,1,""))</f>
      </c>
      <c r="K625">
        <f t="shared" si="95"/>
      </c>
      <c r="L625" s="30" t="e">
        <f t="shared" si="102"/>
        <v>#VALUE!</v>
      </c>
    </row>
    <row r="626" spans="3:12" ht="16.5">
      <c r="C626" s="1">
        <f t="shared" si="98"/>
      </c>
      <c r="D626">
        <f t="shared" si="96"/>
      </c>
      <c r="E626">
        <f t="shared" si="97"/>
      </c>
      <c r="F626" s="2">
        <f t="shared" si="94"/>
      </c>
      <c r="G626" s="30">
        <f t="shared" si="99"/>
      </c>
      <c r="H626" t="e">
        <f t="shared" si="100"/>
        <v>#VALUE!</v>
      </c>
      <c r="I626">
        <f t="shared" si="101"/>
      </c>
      <c r="J626">
        <f>IF($E626="","",IF(COUNTIF(Team!$A$2:$A$1000,$E626)=0,1,""))</f>
      </c>
      <c r="K626">
        <f t="shared" si="95"/>
      </c>
      <c r="L626" s="30" t="e">
        <f t="shared" si="102"/>
        <v>#VALUE!</v>
      </c>
    </row>
    <row r="627" spans="3:12" ht="16.5">
      <c r="C627" s="1">
        <f t="shared" si="98"/>
      </c>
      <c r="D627">
        <f t="shared" si="96"/>
      </c>
      <c r="E627">
        <f t="shared" si="97"/>
      </c>
      <c r="F627" s="2">
        <f aca="true" t="shared" si="103" ref="F627:F690">IF(ISERROR(TIME(MID($B627,6,2),MID($B627,8,2),0)),"",TIME(MID($B627,6,2),MID($B627,8,2),0))</f>
      </c>
      <c r="G627" s="30">
        <f t="shared" si="99"/>
      </c>
      <c r="H627" t="e">
        <f t="shared" si="100"/>
        <v>#VALUE!</v>
      </c>
      <c r="I627">
        <f t="shared" si="101"/>
      </c>
      <c r="J627">
        <f>IF($E627="","",IF(COUNTIF(Team!$A$2:$A$1000,$E627)=0,1,""))</f>
      </c>
      <c r="K627">
        <f aca="true" t="shared" si="104" ref="K627:K690">IF($E627="","",IF(LEN($B627)&lt;&gt;9,1,""))</f>
      </c>
      <c r="L627" s="30" t="e">
        <f t="shared" si="102"/>
        <v>#VALUE!</v>
      </c>
    </row>
    <row r="628" spans="3:12" ht="16.5">
      <c r="C628" s="1">
        <f t="shared" si="98"/>
      </c>
      <c r="D628">
        <f t="shared" si="96"/>
      </c>
      <c r="E628">
        <f t="shared" si="97"/>
      </c>
      <c r="F628" s="2">
        <f t="shared" si="103"/>
      </c>
      <c r="G628" s="30">
        <f t="shared" si="99"/>
      </c>
      <c r="H628" t="e">
        <f t="shared" si="100"/>
        <v>#VALUE!</v>
      </c>
      <c r="I628">
        <f t="shared" si="101"/>
      </c>
      <c r="J628">
        <f>IF($E628="","",IF(COUNTIF(Team!$A$2:$A$1000,$E628)=0,1,""))</f>
      </c>
      <c r="K628">
        <f t="shared" si="104"/>
      </c>
      <c r="L628" s="30" t="e">
        <f t="shared" si="102"/>
        <v>#VALUE!</v>
      </c>
    </row>
    <row r="629" spans="3:12" ht="16.5">
      <c r="C629" s="1">
        <f t="shared" si="98"/>
      </c>
      <c r="D629">
        <f t="shared" si="96"/>
      </c>
      <c r="E629">
        <f t="shared" si="97"/>
      </c>
      <c r="F629" s="2">
        <f t="shared" si="103"/>
      </c>
      <c r="G629" s="30">
        <f t="shared" si="99"/>
      </c>
      <c r="H629" t="e">
        <f t="shared" si="100"/>
        <v>#VALUE!</v>
      </c>
      <c r="I629">
        <f t="shared" si="101"/>
      </c>
      <c r="J629">
        <f>IF($E629="","",IF(COUNTIF(Team!$A$2:$A$1000,$E629)=0,1,""))</f>
      </c>
      <c r="K629">
        <f t="shared" si="104"/>
      </c>
      <c r="L629" s="30" t="e">
        <f t="shared" si="102"/>
        <v>#VALUE!</v>
      </c>
    </row>
    <row r="630" spans="3:12" ht="16.5">
      <c r="C630" s="1">
        <f t="shared" si="98"/>
      </c>
      <c r="D630">
        <f t="shared" si="96"/>
      </c>
      <c r="E630">
        <f t="shared" si="97"/>
      </c>
      <c r="F630" s="2">
        <f t="shared" si="103"/>
      </c>
      <c r="G630" s="30">
        <f t="shared" si="99"/>
      </c>
      <c r="H630" t="e">
        <f t="shared" si="100"/>
        <v>#VALUE!</v>
      </c>
      <c r="I630">
        <f t="shared" si="101"/>
      </c>
      <c r="J630">
        <f>IF($E630="","",IF(COUNTIF(Team!$A$2:$A$1000,$E630)=0,1,""))</f>
      </c>
      <c r="K630">
        <f t="shared" si="104"/>
      </c>
      <c r="L630" s="30" t="e">
        <f t="shared" si="102"/>
        <v>#VALUE!</v>
      </c>
    </row>
    <row r="631" spans="3:12" ht="16.5">
      <c r="C631" s="1">
        <f t="shared" si="98"/>
      </c>
      <c r="D631">
        <f t="shared" si="96"/>
      </c>
      <c r="E631">
        <f t="shared" si="97"/>
      </c>
      <c r="F631" s="2">
        <f t="shared" si="103"/>
      </c>
      <c r="G631" s="30">
        <f t="shared" si="99"/>
      </c>
      <c r="H631" t="e">
        <f t="shared" si="100"/>
        <v>#VALUE!</v>
      </c>
      <c r="I631">
        <f t="shared" si="101"/>
      </c>
      <c r="J631">
        <f>IF($E631="","",IF(COUNTIF(Team!$A$2:$A$1000,$E631)=0,1,""))</f>
      </c>
      <c r="K631">
        <f t="shared" si="104"/>
      </c>
      <c r="L631" s="30" t="e">
        <f t="shared" si="102"/>
        <v>#VALUE!</v>
      </c>
    </row>
    <row r="632" spans="3:12" ht="16.5">
      <c r="C632" s="1">
        <f t="shared" si="98"/>
      </c>
      <c r="D632">
        <f t="shared" si="96"/>
      </c>
      <c r="E632">
        <f t="shared" si="97"/>
      </c>
      <c r="F632" s="2">
        <f t="shared" si="103"/>
      </c>
      <c r="G632" s="30">
        <f t="shared" si="99"/>
      </c>
      <c r="H632" t="e">
        <f t="shared" si="100"/>
        <v>#VALUE!</v>
      </c>
      <c r="I632">
        <f t="shared" si="101"/>
      </c>
      <c r="J632">
        <f>IF($E632="","",IF(COUNTIF(Team!$A$2:$A$1000,$E632)=0,1,""))</f>
      </c>
      <c r="K632">
        <f t="shared" si="104"/>
      </c>
      <c r="L632" s="30" t="e">
        <f t="shared" si="102"/>
        <v>#VALUE!</v>
      </c>
    </row>
    <row r="633" spans="3:12" ht="16.5">
      <c r="C633" s="1">
        <f t="shared" si="98"/>
      </c>
      <c r="D633">
        <f t="shared" si="96"/>
      </c>
      <c r="E633">
        <f t="shared" si="97"/>
      </c>
      <c r="F633" s="2">
        <f t="shared" si="103"/>
      </c>
      <c r="G633" s="30">
        <f t="shared" si="99"/>
      </c>
      <c r="H633" t="e">
        <f t="shared" si="100"/>
        <v>#VALUE!</v>
      </c>
      <c r="I633">
        <f t="shared" si="101"/>
      </c>
      <c r="J633">
        <f>IF($E633="","",IF(COUNTIF(Team!$A$2:$A$1000,$E633)=0,1,""))</f>
      </c>
      <c r="K633">
        <f t="shared" si="104"/>
      </c>
      <c r="L633" s="30" t="e">
        <f t="shared" si="102"/>
        <v>#VALUE!</v>
      </c>
    </row>
    <row r="634" spans="3:12" ht="16.5">
      <c r="C634" s="1">
        <f t="shared" si="98"/>
      </c>
      <c r="D634">
        <f t="shared" si="96"/>
      </c>
      <c r="E634">
        <f t="shared" si="97"/>
      </c>
      <c r="F634" s="2">
        <f t="shared" si="103"/>
      </c>
      <c r="G634" s="30">
        <f t="shared" si="99"/>
      </c>
      <c r="H634" t="e">
        <f t="shared" si="100"/>
        <v>#VALUE!</v>
      </c>
      <c r="I634">
        <f t="shared" si="101"/>
      </c>
      <c r="J634">
        <f>IF($E634="","",IF(COUNTIF(Team!$A$2:$A$1000,$E634)=0,1,""))</f>
      </c>
      <c r="K634">
        <f t="shared" si="104"/>
      </c>
      <c r="L634" s="30" t="e">
        <f t="shared" si="102"/>
        <v>#VALUE!</v>
      </c>
    </row>
    <row r="635" spans="3:12" ht="16.5">
      <c r="C635" s="1">
        <f t="shared" si="98"/>
      </c>
      <c r="D635">
        <f t="shared" si="96"/>
      </c>
      <c r="E635">
        <f t="shared" si="97"/>
      </c>
      <c r="F635" s="2">
        <f t="shared" si="103"/>
      </c>
      <c r="G635" s="30">
        <f t="shared" si="99"/>
      </c>
      <c r="H635" t="e">
        <f t="shared" si="100"/>
        <v>#VALUE!</v>
      </c>
      <c r="I635">
        <f t="shared" si="101"/>
      </c>
      <c r="J635">
        <f>IF($E635="","",IF(COUNTIF(Team!$A$2:$A$1000,$E635)=0,1,""))</f>
      </c>
      <c r="K635">
        <f t="shared" si="104"/>
      </c>
      <c r="L635" s="30" t="e">
        <f t="shared" si="102"/>
        <v>#VALUE!</v>
      </c>
    </row>
    <row r="636" spans="3:12" ht="16.5">
      <c r="C636" s="1">
        <f t="shared" si="98"/>
      </c>
      <c r="D636">
        <f t="shared" si="96"/>
      </c>
      <c r="E636">
        <f t="shared" si="97"/>
      </c>
      <c r="F636" s="2">
        <f t="shared" si="103"/>
      </c>
      <c r="G636" s="30">
        <f t="shared" si="99"/>
      </c>
      <c r="H636" t="e">
        <f t="shared" si="100"/>
        <v>#VALUE!</v>
      </c>
      <c r="I636">
        <f t="shared" si="101"/>
      </c>
      <c r="J636">
        <f>IF($E636="","",IF(COUNTIF(Team!$A$2:$A$1000,$E636)=0,1,""))</f>
      </c>
      <c r="K636">
        <f t="shared" si="104"/>
      </c>
      <c r="L636" s="30" t="e">
        <f t="shared" si="102"/>
        <v>#VALUE!</v>
      </c>
    </row>
    <row r="637" spans="3:12" ht="16.5">
      <c r="C637" s="1">
        <f t="shared" si="98"/>
      </c>
      <c r="D637">
        <f t="shared" si="96"/>
      </c>
      <c r="E637">
        <f t="shared" si="97"/>
      </c>
      <c r="F637" s="2">
        <f t="shared" si="103"/>
      </c>
      <c r="G637" s="30">
        <f t="shared" si="99"/>
      </c>
      <c r="H637" t="e">
        <f t="shared" si="100"/>
        <v>#VALUE!</v>
      </c>
      <c r="I637">
        <f t="shared" si="101"/>
      </c>
      <c r="J637">
        <f>IF($E637="","",IF(COUNTIF(Team!$A$2:$A$1000,$E637)=0,1,""))</f>
      </c>
      <c r="K637">
        <f t="shared" si="104"/>
      </c>
      <c r="L637" s="30" t="e">
        <f t="shared" si="102"/>
        <v>#VALUE!</v>
      </c>
    </row>
    <row r="638" spans="3:12" ht="16.5">
      <c r="C638" s="1">
        <f t="shared" si="98"/>
      </c>
      <c r="D638">
        <f t="shared" si="96"/>
      </c>
      <c r="E638">
        <f t="shared" si="97"/>
      </c>
      <c r="F638" s="2">
        <f t="shared" si="103"/>
      </c>
      <c r="G638" s="30">
        <f t="shared" si="99"/>
      </c>
      <c r="H638" t="e">
        <f t="shared" si="100"/>
        <v>#VALUE!</v>
      </c>
      <c r="I638">
        <f t="shared" si="101"/>
      </c>
      <c r="J638">
        <f>IF($E638="","",IF(COUNTIF(Team!$A$2:$A$1000,$E638)=0,1,""))</f>
      </c>
      <c r="K638">
        <f t="shared" si="104"/>
      </c>
      <c r="L638" s="30" t="e">
        <f t="shared" si="102"/>
        <v>#VALUE!</v>
      </c>
    </row>
    <row r="639" spans="3:12" ht="16.5">
      <c r="C639" s="1">
        <f t="shared" si="98"/>
      </c>
      <c r="D639">
        <f t="shared" si="96"/>
      </c>
      <c r="E639">
        <f t="shared" si="97"/>
      </c>
      <c r="F639" s="2">
        <f t="shared" si="103"/>
      </c>
      <c r="G639" s="30">
        <f t="shared" si="99"/>
      </c>
      <c r="H639" t="e">
        <f t="shared" si="100"/>
        <v>#VALUE!</v>
      </c>
      <c r="I639">
        <f t="shared" si="101"/>
      </c>
      <c r="J639">
        <f>IF($E639="","",IF(COUNTIF(Team!$A$2:$A$1000,$E639)=0,1,""))</f>
      </c>
      <c r="K639">
        <f t="shared" si="104"/>
      </c>
      <c r="L639" s="30" t="e">
        <f t="shared" si="102"/>
        <v>#VALUE!</v>
      </c>
    </row>
    <row r="640" spans="3:12" ht="16.5">
      <c r="C640" s="1">
        <f t="shared" si="98"/>
      </c>
      <c r="D640">
        <f t="shared" si="96"/>
      </c>
      <c r="E640">
        <f t="shared" si="97"/>
      </c>
      <c r="F640" s="2">
        <f t="shared" si="103"/>
      </c>
      <c r="G640" s="30">
        <f t="shared" si="99"/>
      </c>
      <c r="H640" t="e">
        <f t="shared" si="100"/>
        <v>#VALUE!</v>
      </c>
      <c r="I640">
        <f t="shared" si="101"/>
      </c>
      <c r="J640">
        <f>IF($E640="","",IF(COUNTIF(Team!$A$2:$A$1000,$E640)=0,1,""))</f>
      </c>
      <c r="K640">
        <f t="shared" si="104"/>
      </c>
      <c r="L640" s="30" t="e">
        <f t="shared" si="102"/>
        <v>#VALUE!</v>
      </c>
    </row>
    <row r="641" spans="3:12" ht="16.5">
      <c r="C641" s="1">
        <f t="shared" si="98"/>
      </c>
      <c r="D641">
        <f t="shared" si="96"/>
      </c>
      <c r="E641">
        <f t="shared" si="97"/>
      </c>
      <c r="F641" s="2">
        <f t="shared" si="103"/>
      </c>
      <c r="G641" s="30">
        <f t="shared" si="99"/>
      </c>
      <c r="H641" t="e">
        <f t="shared" si="100"/>
        <v>#VALUE!</v>
      </c>
      <c r="I641">
        <f t="shared" si="101"/>
      </c>
      <c r="J641">
        <f>IF($E641="","",IF(COUNTIF(Team!$A$2:$A$1000,$E641)=0,1,""))</f>
      </c>
      <c r="K641">
        <f t="shared" si="104"/>
      </c>
      <c r="L641" s="30" t="e">
        <f t="shared" si="102"/>
        <v>#VALUE!</v>
      </c>
    </row>
    <row r="642" spans="3:12" ht="16.5">
      <c r="C642" s="1">
        <f t="shared" si="98"/>
      </c>
      <c r="D642">
        <f t="shared" si="96"/>
      </c>
      <c r="E642">
        <f t="shared" si="97"/>
      </c>
      <c r="F642" s="2">
        <f t="shared" si="103"/>
      </c>
      <c r="G642" s="30">
        <f t="shared" si="99"/>
      </c>
      <c r="H642" t="e">
        <f t="shared" si="100"/>
        <v>#VALUE!</v>
      </c>
      <c r="I642">
        <f t="shared" si="101"/>
      </c>
      <c r="J642">
        <f>IF($E642="","",IF(COUNTIF(Team!$A$2:$A$1000,$E642)=0,1,""))</f>
      </c>
      <c r="K642">
        <f t="shared" si="104"/>
      </c>
      <c r="L642" s="30" t="e">
        <f t="shared" si="102"/>
        <v>#VALUE!</v>
      </c>
    </row>
    <row r="643" spans="3:12" ht="16.5">
      <c r="C643" s="1">
        <f t="shared" si="98"/>
      </c>
      <c r="D643">
        <f aca="true" t="shared" si="105" ref="D643:D706">LEFT($B643)</f>
      </c>
      <c r="E643">
        <f aca="true" t="shared" si="106" ref="E643:E706">MID($B643,2,4)</f>
      </c>
      <c r="F643" s="2">
        <f t="shared" si="103"/>
      </c>
      <c r="G643" s="30">
        <f t="shared" si="99"/>
      </c>
      <c r="H643" t="e">
        <f t="shared" si="100"/>
        <v>#VALUE!</v>
      </c>
      <c r="I643">
        <f t="shared" si="101"/>
      </c>
      <c r="J643">
        <f>IF($E643="","",IF(COUNTIF(Team!$A$2:$A$1000,$E643)=0,1,""))</f>
      </c>
      <c r="K643">
        <f t="shared" si="104"/>
      </c>
      <c r="L643" s="30" t="e">
        <f t="shared" si="102"/>
        <v>#VALUE!</v>
      </c>
    </row>
    <row r="644" spans="3:12" ht="16.5">
      <c r="C644" s="1">
        <f aca="true" t="shared" si="107" ref="C644:C707">IF($B644&lt;&gt;"",LEFT($B644,5),"")</f>
      </c>
      <c r="D644">
        <f t="shared" si="105"/>
      </c>
      <c r="E644">
        <f t="shared" si="106"/>
      </c>
      <c r="F644" s="2">
        <f t="shared" si="103"/>
      </c>
      <c r="G644" s="30">
        <f aca="true" t="shared" si="108" ref="G644:G707">IF($C644&lt;&gt;"",COUNTIF($C$3:$C$1001,$C644)-1,"")</f>
      </c>
      <c r="H644" t="e">
        <f aca="true" t="shared" si="109" ref="H644:H707">IF(OR(VALUE(RIGHT($B644,2))&gt;60,VALUE(MID($B644,6,2))&gt;24),1,"")</f>
        <v>#VALUE!</v>
      </c>
      <c r="I644">
        <f aca="true" t="shared" si="110" ref="I644:I707">IF($B644&lt;&gt;"",IF(OR(VALUE(MID($B644,6,2))&lt;6,VALUE(MID($B644,6,4))&gt;1930),1,""),"")</f>
      </c>
      <c r="J644">
        <f>IF($E644="","",IF(COUNTIF(Team!$A$2:$A$1000,$E644)=0,1,""))</f>
      </c>
      <c r="K644">
        <f t="shared" si="104"/>
      </c>
      <c r="L644" s="30" t="e">
        <f aca="true" t="shared" si="111" ref="L644:L707">SUM(G644:K644)</f>
        <v>#VALUE!</v>
      </c>
    </row>
    <row r="645" spans="3:12" ht="16.5">
      <c r="C645" s="1">
        <f t="shared" si="107"/>
      </c>
      <c r="D645">
        <f t="shared" si="105"/>
      </c>
      <c r="E645">
        <f t="shared" si="106"/>
      </c>
      <c r="F645" s="2">
        <f t="shared" si="103"/>
      </c>
      <c r="G645" s="30">
        <f t="shared" si="108"/>
      </c>
      <c r="H645" t="e">
        <f t="shared" si="109"/>
        <v>#VALUE!</v>
      </c>
      <c r="I645">
        <f t="shared" si="110"/>
      </c>
      <c r="J645">
        <f>IF($E645="","",IF(COUNTIF(Team!$A$2:$A$1000,$E645)=0,1,""))</f>
      </c>
      <c r="K645">
        <f t="shared" si="104"/>
      </c>
      <c r="L645" s="30" t="e">
        <f t="shared" si="111"/>
        <v>#VALUE!</v>
      </c>
    </row>
    <row r="646" spans="3:12" ht="16.5">
      <c r="C646" s="1">
        <f t="shared" si="107"/>
      </c>
      <c r="D646">
        <f t="shared" si="105"/>
      </c>
      <c r="E646">
        <f t="shared" si="106"/>
      </c>
      <c r="F646" s="2">
        <f t="shared" si="103"/>
      </c>
      <c r="G646" s="30">
        <f t="shared" si="108"/>
      </c>
      <c r="H646" t="e">
        <f t="shared" si="109"/>
        <v>#VALUE!</v>
      </c>
      <c r="I646">
        <f t="shared" si="110"/>
      </c>
      <c r="J646">
        <f>IF($E646="","",IF(COUNTIF(Team!$A$2:$A$1000,$E646)=0,1,""))</f>
      </c>
      <c r="K646">
        <f t="shared" si="104"/>
      </c>
      <c r="L646" s="30" t="e">
        <f t="shared" si="111"/>
        <v>#VALUE!</v>
      </c>
    </row>
    <row r="647" spans="3:12" ht="16.5">
      <c r="C647" s="1">
        <f t="shared" si="107"/>
      </c>
      <c r="D647">
        <f t="shared" si="105"/>
      </c>
      <c r="E647">
        <f t="shared" si="106"/>
      </c>
      <c r="F647" s="2">
        <f t="shared" si="103"/>
      </c>
      <c r="G647" s="30">
        <f t="shared" si="108"/>
      </c>
      <c r="H647" t="e">
        <f t="shared" si="109"/>
        <v>#VALUE!</v>
      </c>
      <c r="I647">
        <f t="shared" si="110"/>
      </c>
      <c r="J647">
        <f>IF($E647="","",IF(COUNTIF(Team!$A$2:$A$1000,$E647)=0,1,""))</f>
      </c>
      <c r="K647">
        <f t="shared" si="104"/>
      </c>
      <c r="L647" s="30" t="e">
        <f t="shared" si="111"/>
        <v>#VALUE!</v>
      </c>
    </row>
    <row r="648" spans="3:12" ht="16.5">
      <c r="C648" s="1">
        <f t="shared" si="107"/>
      </c>
      <c r="D648">
        <f t="shared" si="105"/>
      </c>
      <c r="E648">
        <f t="shared" si="106"/>
      </c>
      <c r="F648" s="2">
        <f t="shared" si="103"/>
      </c>
      <c r="G648" s="30">
        <f t="shared" si="108"/>
      </c>
      <c r="H648" t="e">
        <f t="shared" si="109"/>
        <v>#VALUE!</v>
      </c>
      <c r="I648">
        <f t="shared" si="110"/>
      </c>
      <c r="J648">
        <f>IF($E648="","",IF(COUNTIF(Team!$A$2:$A$1000,$E648)=0,1,""))</f>
      </c>
      <c r="K648">
        <f t="shared" si="104"/>
      </c>
      <c r="L648" s="30" t="e">
        <f t="shared" si="111"/>
        <v>#VALUE!</v>
      </c>
    </row>
    <row r="649" spans="3:12" ht="16.5">
      <c r="C649" s="1">
        <f t="shared" si="107"/>
      </c>
      <c r="D649">
        <f t="shared" si="105"/>
      </c>
      <c r="E649">
        <f t="shared" si="106"/>
      </c>
      <c r="F649" s="2">
        <f t="shared" si="103"/>
      </c>
      <c r="G649" s="30">
        <f t="shared" si="108"/>
      </c>
      <c r="H649" t="e">
        <f t="shared" si="109"/>
        <v>#VALUE!</v>
      </c>
      <c r="I649">
        <f t="shared" si="110"/>
      </c>
      <c r="J649">
        <f>IF($E649="","",IF(COUNTIF(Team!$A$2:$A$1000,$E649)=0,1,""))</f>
      </c>
      <c r="K649">
        <f t="shared" si="104"/>
      </c>
      <c r="L649" s="30" t="e">
        <f t="shared" si="111"/>
        <v>#VALUE!</v>
      </c>
    </row>
    <row r="650" spans="3:12" ht="16.5">
      <c r="C650" s="1">
        <f t="shared" si="107"/>
      </c>
      <c r="D650">
        <f t="shared" si="105"/>
      </c>
      <c r="E650">
        <f t="shared" si="106"/>
      </c>
      <c r="F650" s="2">
        <f t="shared" si="103"/>
      </c>
      <c r="G650" s="30">
        <f t="shared" si="108"/>
      </c>
      <c r="H650" t="e">
        <f t="shared" si="109"/>
        <v>#VALUE!</v>
      </c>
      <c r="I650">
        <f t="shared" si="110"/>
      </c>
      <c r="J650">
        <f>IF($E650="","",IF(COUNTIF(Team!$A$2:$A$1000,$E650)=0,1,""))</f>
      </c>
      <c r="K650">
        <f t="shared" si="104"/>
      </c>
      <c r="L650" s="30" t="e">
        <f t="shared" si="111"/>
        <v>#VALUE!</v>
      </c>
    </row>
    <row r="651" spans="3:12" ht="16.5">
      <c r="C651" s="1">
        <f t="shared" si="107"/>
      </c>
      <c r="D651">
        <f t="shared" si="105"/>
      </c>
      <c r="E651">
        <f t="shared" si="106"/>
      </c>
      <c r="F651" s="2">
        <f t="shared" si="103"/>
      </c>
      <c r="G651" s="30">
        <f t="shared" si="108"/>
      </c>
      <c r="H651" t="e">
        <f t="shared" si="109"/>
        <v>#VALUE!</v>
      </c>
      <c r="I651">
        <f t="shared" si="110"/>
      </c>
      <c r="J651">
        <f>IF($E651="","",IF(COUNTIF(Team!$A$2:$A$1000,$E651)=0,1,""))</f>
      </c>
      <c r="K651">
        <f t="shared" si="104"/>
      </c>
      <c r="L651" s="30" t="e">
        <f t="shared" si="111"/>
        <v>#VALUE!</v>
      </c>
    </row>
    <row r="652" spans="3:12" ht="16.5">
      <c r="C652" s="1">
        <f t="shared" si="107"/>
      </c>
      <c r="D652">
        <f t="shared" si="105"/>
      </c>
      <c r="E652">
        <f t="shared" si="106"/>
      </c>
      <c r="F652" s="2">
        <f t="shared" si="103"/>
      </c>
      <c r="G652" s="30">
        <f t="shared" si="108"/>
      </c>
      <c r="H652" t="e">
        <f t="shared" si="109"/>
        <v>#VALUE!</v>
      </c>
      <c r="I652">
        <f t="shared" si="110"/>
      </c>
      <c r="J652">
        <f>IF($E652="","",IF(COUNTIF(Team!$A$2:$A$1000,$E652)=0,1,""))</f>
      </c>
      <c r="K652">
        <f t="shared" si="104"/>
      </c>
      <c r="L652" s="30" t="e">
        <f t="shared" si="111"/>
        <v>#VALUE!</v>
      </c>
    </row>
    <row r="653" spans="3:12" ht="16.5">
      <c r="C653" s="1">
        <f t="shared" si="107"/>
      </c>
      <c r="D653">
        <f t="shared" si="105"/>
      </c>
      <c r="E653">
        <f t="shared" si="106"/>
      </c>
      <c r="F653" s="2">
        <f t="shared" si="103"/>
      </c>
      <c r="G653" s="30">
        <f t="shared" si="108"/>
      </c>
      <c r="H653" t="e">
        <f t="shared" si="109"/>
        <v>#VALUE!</v>
      </c>
      <c r="I653">
        <f t="shared" si="110"/>
      </c>
      <c r="J653">
        <f>IF($E653="","",IF(COUNTIF(Team!$A$2:$A$1000,$E653)=0,1,""))</f>
      </c>
      <c r="K653">
        <f t="shared" si="104"/>
      </c>
      <c r="L653" s="30" t="e">
        <f t="shared" si="111"/>
        <v>#VALUE!</v>
      </c>
    </row>
    <row r="654" spans="3:12" ht="16.5">
      <c r="C654" s="1">
        <f t="shared" si="107"/>
      </c>
      <c r="D654">
        <f t="shared" si="105"/>
      </c>
      <c r="E654">
        <f t="shared" si="106"/>
      </c>
      <c r="F654" s="2">
        <f t="shared" si="103"/>
      </c>
      <c r="G654" s="30">
        <f t="shared" si="108"/>
      </c>
      <c r="H654" t="e">
        <f t="shared" si="109"/>
        <v>#VALUE!</v>
      </c>
      <c r="I654">
        <f t="shared" si="110"/>
      </c>
      <c r="J654">
        <f>IF($E654="","",IF(COUNTIF(Team!$A$2:$A$1000,$E654)=0,1,""))</f>
      </c>
      <c r="K654">
        <f t="shared" si="104"/>
      </c>
      <c r="L654" s="30" t="e">
        <f t="shared" si="111"/>
        <v>#VALUE!</v>
      </c>
    </row>
    <row r="655" spans="3:12" ht="16.5">
      <c r="C655" s="1">
        <f t="shared" si="107"/>
      </c>
      <c r="D655">
        <f t="shared" si="105"/>
      </c>
      <c r="E655">
        <f t="shared" si="106"/>
      </c>
      <c r="F655" s="2">
        <f t="shared" si="103"/>
      </c>
      <c r="G655" s="30">
        <f t="shared" si="108"/>
      </c>
      <c r="H655" t="e">
        <f t="shared" si="109"/>
        <v>#VALUE!</v>
      </c>
      <c r="I655">
        <f t="shared" si="110"/>
      </c>
      <c r="J655">
        <f>IF($E655="","",IF(COUNTIF(Team!$A$2:$A$1000,$E655)=0,1,""))</f>
      </c>
      <c r="K655">
        <f t="shared" si="104"/>
      </c>
      <c r="L655" s="30" t="e">
        <f t="shared" si="111"/>
        <v>#VALUE!</v>
      </c>
    </row>
    <row r="656" spans="3:12" ht="16.5">
      <c r="C656" s="1">
        <f t="shared" si="107"/>
      </c>
      <c r="D656">
        <f t="shared" si="105"/>
      </c>
      <c r="E656">
        <f t="shared" si="106"/>
      </c>
      <c r="F656" s="2">
        <f t="shared" si="103"/>
      </c>
      <c r="G656" s="30">
        <f t="shared" si="108"/>
      </c>
      <c r="H656" t="e">
        <f t="shared" si="109"/>
        <v>#VALUE!</v>
      </c>
      <c r="I656">
        <f t="shared" si="110"/>
      </c>
      <c r="J656">
        <f>IF($E656="","",IF(COUNTIF(Team!$A$2:$A$1000,$E656)=0,1,""))</f>
      </c>
      <c r="K656">
        <f t="shared" si="104"/>
      </c>
      <c r="L656" s="30" t="e">
        <f t="shared" si="111"/>
        <v>#VALUE!</v>
      </c>
    </row>
    <row r="657" spans="3:12" ht="16.5">
      <c r="C657" s="1">
        <f t="shared" si="107"/>
      </c>
      <c r="D657">
        <f t="shared" si="105"/>
      </c>
      <c r="E657">
        <f t="shared" si="106"/>
      </c>
      <c r="F657" s="2">
        <f t="shared" si="103"/>
      </c>
      <c r="G657" s="30">
        <f t="shared" si="108"/>
      </c>
      <c r="H657" t="e">
        <f t="shared" si="109"/>
        <v>#VALUE!</v>
      </c>
      <c r="I657">
        <f t="shared" si="110"/>
      </c>
      <c r="J657">
        <f>IF($E657="","",IF(COUNTIF(Team!$A$2:$A$1000,$E657)=0,1,""))</f>
      </c>
      <c r="K657">
        <f t="shared" si="104"/>
      </c>
      <c r="L657" s="30" t="e">
        <f t="shared" si="111"/>
        <v>#VALUE!</v>
      </c>
    </row>
    <row r="658" spans="3:12" ht="16.5">
      <c r="C658" s="1">
        <f t="shared" si="107"/>
      </c>
      <c r="D658">
        <f t="shared" si="105"/>
      </c>
      <c r="E658">
        <f t="shared" si="106"/>
      </c>
      <c r="F658" s="2">
        <f t="shared" si="103"/>
      </c>
      <c r="G658" s="30">
        <f t="shared" si="108"/>
      </c>
      <c r="H658" t="e">
        <f t="shared" si="109"/>
        <v>#VALUE!</v>
      </c>
      <c r="I658">
        <f t="shared" si="110"/>
      </c>
      <c r="J658">
        <f>IF($E658="","",IF(COUNTIF(Team!$A$2:$A$1000,$E658)=0,1,""))</f>
      </c>
      <c r="K658">
        <f t="shared" si="104"/>
      </c>
      <c r="L658" s="30" t="e">
        <f t="shared" si="111"/>
        <v>#VALUE!</v>
      </c>
    </row>
    <row r="659" spans="3:12" ht="16.5">
      <c r="C659" s="1">
        <f t="shared" si="107"/>
      </c>
      <c r="D659">
        <f t="shared" si="105"/>
      </c>
      <c r="E659">
        <f t="shared" si="106"/>
      </c>
      <c r="F659" s="2">
        <f t="shared" si="103"/>
      </c>
      <c r="G659" s="30">
        <f t="shared" si="108"/>
      </c>
      <c r="H659" t="e">
        <f t="shared" si="109"/>
        <v>#VALUE!</v>
      </c>
      <c r="I659">
        <f t="shared" si="110"/>
      </c>
      <c r="J659">
        <f>IF($E659="","",IF(COUNTIF(Team!$A$2:$A$1000,$E659)=0,1,""))</f>
      </c>
      <c r="K659">
        <f t="shared" si="104"/>
      </c>
      <c r="L659" s="30" t="e">
        <f t="shared" si="111"/>
        <v>#VALUE!</v>
      </c>
    </row>
    <row r="660" spans="3:12" ht="16.5">
      <c r="C660" s="1">
        <f t="shared" si="107"/>
      </c>
      <c r="D660">
        <f t="shared" si="105"/>
      </c>
      <c r="E660">
        <f t="shared" si="106"/>
      </c>
      <c r="F660" s="2">
        <f t="shared" si="103"/>
      </c>
      <c r="G660" s="30">
        <f t="shared" si="108"/>
      </c>
      <c r="H660" t="e">
        <f t="shared" si="109"/>
        <v>#VALUE!</v>
      </c>
      <c r="I660">
        <f t="shared" si="110"/>
      </c>
      <c r="J660">
        <f>IF($E660="","",IF(COUNTIF(Team!$A$2:$A$1000,$E660)=0,1,""))</f>
      </c>
      <c r="K660">
        <f t="shared" si="104"/>
      </c>
      <c r="L660" s="30" t="e">
        <f t="shared" si="111"/>
        <v>#VALUE!</v>
      </c>
    </row>
    <row r="661" spans="3:12" ht="16.5">
      <c r="C661" s="1">
        <f t="shared" si="107"/>
      </c>
      <c r="D661">
        <f t="shared" si="105"/>
      </c>
      <c r="E661">
        <f t="shared" si="106"/>
      </c>
      <c r="F661" s="2">
        <f t="shared" si="103"/>
      </c>
      <c r="G661" s="30">
        <f t="shared" si="108"/>
      </c>
      <c r="H661" t="e">
        <f t="shared" si="109"/>
        <v>#VALUE!</v>
      </c>
      <c r="I661">
        <f t="shared" si="110"/>
      </c>
      <c r="J661">
        <f>IF($E661="","",IF(COUNTIF(Team!$A$2:$A$1000,$E661)=0,1,""))</f>
      </c>
      <c r="K661">
        <f t="shared" si="104"/>
      </c>
      <c r="L661" s="30" t="e">
        <f t="shared" si="111"/>
        <v>#VALUE!</v>
      </c>
    </row>
    <row r="662" spans="3:12" ht="16.5">
      <c r="C662" s="1">
        <f t="shared" si="107"/>
      </c>
      <c r="D662">
        <f t="shared" si="105"/>
      </c>
      <c r="E662">
        <f t="shared" si="106"/>
      </c>
      <c r="F662" s="2">
        <f t="shared" si="103"/>
      </c>
      <c r="G662" s="30">
        <f t="shared" si="108"/>
      </c>
      <c r="H662" t="e">
        <f t="shared" si="109"/>
        <v>#VALUE!</v>
      </c>
      <c r="I662">
        <f t="shared" si="110"/>
      </c>
      <c r="J662">
        <f>IF($E662="","",IF(COUNTIF(Team!$A$2:$A$1000,$E662)=0,1,""))</f>
      </c>
      <c r="K662">
        <f t="shared" si="104"/>
      </c>
      <c r="L662" s="30" t="e">
        <f t="shared" si="111"/>
        <v>#VALUE!</v>
      </c>
    </row>
    <row r="663" spans="3:12" ht="16.5">
      <c r="C663" s="1">
        <f t="shared" si="107"/>
      </c>
      <c r="D663">
        <f t="shared" si="105"/>
      </c>
      <c r="E663">
        <f t="shared" si="106"/>
      </c>
      <c r="F663" s="2">
        <f t="shared" si="103"/>
      </c>
      <c r="G663" s="30">
        <f t="shared" si="108"/>
      </c>
      <c r="H663" t="e">
        <f t="shared" si="109"/>
        <v>#VALUE!</v>
      </c>
      <c r="I663">
        <f t="shared" si="110"/>
      </c>
      <c r="J663">
        <f>IF($E663="","",IF(COUNTIF(Team!$A$2:$A$1000,$E663)=0,1,""))</f>
      </c>
      <c r="K663">
        <f t="shared" si="104"/>
      </c>
      <c r="L663" s="30" t="e">
        <f t="shared" si="111"/>
        <v>#VALUE!</v>
      </c>
    </row>
    <row r="664" spans="3:12" ht="16.5">
      <c r="C664" s="1">
        <f t="shared" si="107"/>
      </c>
      <c r="D664">
        <f t="shared" si="105"/>
      </c>
      <c r="E664">
        <f t="shared" si="106"/>
      </c>
      <c r="F664" s="2">
        <f t="shared" si="103"/>
      </c>
      <c r="G664" s="30">
        <f t="shared" si="108"/>
      </c>
      <c r="H664" t="e">
        <f t="shared" si="109"/>
        <v>#VALUE!</v>
      </c>
      <c r="I664">
        <f t="shared" si="110"/>
      </c>
      <c r="J664">
        <f>IF($E664="","",IF(COUNTIF(Team!$A$2:$A$1000,$E664)=0,1,""))</f>
      </c>
      <c r="K664">
        <f t="shared" si="104"/>
      </c>
      <c r="L664" s="30" t="e">
        <f t="shared" si="111"/>
        <v>#VALUE!</v>
      </c>
    </row>
    <row r="665" spans="3:12" ht="16.5">
      <c r="C665" s="1">
        <f t="shared" si="107"/>
      </c>
      <c r="D665">
        <f t="shared" si="105"/>
      </c>
      <c r="E665">
        <f t="shared" si="106"/>
      </c>
      <c r="F665" s="2">
        <f t="shared" si="103"/>
      </c>
      <c r="G665" s="30">
        <f t="shared" si="108"/>
      </c>
      <c r="H665" t="e">
        <f t="shared" si="109"/>
        <v>#VALUE!</v>
      </c>
      <c r="I665">
        <f t="shared" si="110"/>
      </c>
      <c r="J665">
        <f>IF($E665="","",IF(COUNTIF(Team!$A$2:$A$1000,$E665)=0,1,""))</f>
      </c>
      <c r="K665">
        <f t="shared" si="104"/>
      </c>
      <c r="L665" s="30" t="e">
        <f t="shared" si="111"/>
        <v>#VALUE!</v>
      </c>
    </row>
    <row r="666" spans="3:12" ht="16.5">
      <c r="C666" s="1">
        <f t="shared" si="107"/>
      </c>
      <c r="D666">
        <f t="shared" si="105"/>
      </c>
      <c r="E666">
        <f t="shared" si="106"/>
      </c>
      <c r="F666" s="2">
        <f t="shared" si="103"/>
      </c>
      <c r="G666" s="30">
        <f t="shared" si="108"/>
      </c>
      <c r="H666" t="e">
        <f t="shared" si="109"/>
        <v>#VALUE!</v>
      </c>
      <c r="I666">
        <f t="shared" si="110"/>
      </c>
      <c r="J666">
        <f>IF($E666="","",IF(COUNTIF(Team!$A$2:$A$1000,$E666)=0,1,""))</f>
      </c>
      <c r="K666">
        <f t="shared" si="104"/>
      </c>
      <c r="L666" s="30" t="e">
        <f t="shared" si="111"/>
        <v>#VALUE!</v>
      </c>
    </row>
    <row r="667" spans="3:12" ht="16.5">
      <c r="C667" s="1">
        <f t="shared" si="107"/>
      </c>
      <c r="D667">
        <f t="shared" si="105"/>
      </c>
      <c r="E667">
        <f t="shared" si="106"/>
      </c>
      <c r="F667" s="2">
        <f t="shared" si="103"/>
      </c>
      <c r="G667" s="30">
        <f t="shared" si="108"/>
      </c>
      <c r="H667" t="e">
        <f t="shared" si="109"/>
        <v>#VALUE!</v>
      </c>
      <c r="I667">
        <f t="shared" si="110"/>
      </c>
      <c r="J667">
        <f>IF($E667="","",IF(COUNTIF(Team!$A$2:$A$1000,$E667)=0,1,""))</f>
      </c>
      <c r="K667">
        <f t="shared" si="104"/>
      </c>
      <c r="L667" s="30" t="e">
        <f t="shared" si="111"/>
        <v>#VALUE!</v>
      </c>
    </row>
    <row r="668" spans="3:12" ht="16.5">
      <c r="C668" s="1">
        <f t="shared" si="107"/>
      </c>
      <c r="D668">
        <f t="shared" si="105"/>
      </c>
      <c r="E668">
        <f t="shared" si="106"/>
      </c>
      <c r="F668" s="2">
        <f t="shared" si="103"/>
      </c>
      <c r="G668" s="30">
        <f t="shared" si="108"/>
      </c>
      <c r="H668" t="e">
        <f t="shared" si="109"/>
        <v>#VALUE!</v>
      </c>
      <c r="I668">
        <f t="shared" si="110"/>
      </c>
      <c r="J668">
        <f>IF($E668="","",IF(COUNTIF(Team!$A$2:$A$1000,$E668)=0,1,""))</f>
      </c>
      <c r="K668">
        <f t="shared" si="104"/>
      </c>
      <c r="L668" s="30" t="e">
        <f t="shared" si="111"/>
        <v>#VALUE!</v>
      </c>
    </row>
    <row r="669" spans="3:12" ht="16.5">
      <c r="C669" s="1">
        <f t="shared" si="107"/>
      </c>
      <c r="D669">
        <f t="shared" si="105"/>
      </c>
      <c r="E669">
        <f t="shared" si="106"/>
      </c>
      <c r="F669" s="2">
        <f t="shared" si="103"/>
      </c>
      <c r="G669" s="30">
        <f t="shared" si="108"/>
      </c>
      <c r="H669" t="e">
        <f t="shared" si="109"/>
        <v>#VALUE!</v>
      </c>
      <c r="I669">
        <f t="shared" si="110"/>
      </c>
      <c r="J669">
        <f>IF($E669="","",IF(COUNTIF(Team!$A$2:$A$1000,$E669)=0,1,""))</f>
      </c>
      <c r="K669">
        <f t="shared" si="104"/>
      </c>
      <c r="L669" s="30" t="e">
        <f t="shared" si="111"/>
        <v>#VALUE!</v>
      </c>
    </row>
    <row r="670" spans="3:12" ht="16.5">
      <c r="C670" s="1">
        <f t="shared" si="107"/>
      </c>
      <c r="D670">
        <f t="shared" si="105"/>
      </c>
      <c r="E670">
        <f t="shared" si="106"/>
      </c>
      <c r="F670" s="2">
        <f t="shared" si="103"/>
      </c>
      <c r="G670" s="30">
        <f t="shared" si="108"/>
      </c>
      <c r="H670" t="e">
        <f t="shared" si="109"/>
        <v>#VALUE!</v>
      </c>
      <c r="I670">
        <f t="shared" si="110"/>
      </c>
      <c r="J670">
        <f>IF($E670="","",IF(COUNTIF(Team!$A$2:$A$1000,$E670)=0,1,""))</f>
      </c>
      <c r="K670">
        <f t="shared" si="104"/>
      </c>
      <c r="L670" s="30" t="e">
        <f t="shared" si="111"/>
        <v>#VALUE!</v>
      </c>
    </row>
    <row r="671" spans="3:12" ht="16.5">
      <c r="C671" s="1">
        <f t="shared" si="107"/>
      </c>
      <c r="D671">
        <f t="shared" si="105"/>
      </c>
      <c r="E671">
        <f t="shared" si="106"/>
      </c>
      <c r="F671" s="2">
        <f t="shared" si="103"/>
      </c>
      <c r="G671" s="30">
        <f t="shared" si="108"/>
      </c>
      <c r="H671" t="e">
        <f t="shared" si="109"/>
        <v>#VALUE!</v>
      </c>
      <c r="I671">
        <f t="shared" si="110"/>
      </c>
      <c r="J671">
        <f>IF($E671="","",IF(COUNTIF(Team!$A$2:$A$1000,$E671)=0,1,""))</f>
      </c>
      <c r="K671">
        <f t="shared" si="104"/>
      </c>
      <c r="L671" s="30" t="e">
        <f t="shared" si="111"/>
        <v>#VALUE!</v>
      </c>
    </row>
    <row r="672" spans="3:12" ht="16.5">
      <c r="C672" s="1">
        <f t="shared" si="107"/>
      </c>
      <c r="D672">
        <f t="shared" si="105"/>
      </c>
      <c r="E672">
        <f t="shared" si="106"/>
      </c>
      <c r="F672" s="2">
        <f t="shared" si="103"/>
      </c>
      <c r="G672" s="30">
        <f t="shared" si="108"/>
      </c>
      <c r="H672" t="e">
        <f t="shared" si="109"/>
        <v>#VALUE!</v>
      </c>
      <c r="I672">
        <f t="shared" si="110"/>
      </c>
      <c r="J672">
        <f>IF($E672="","",IF(COUNTIF(Team!$A$2:$A$1000,$E672)=0,1,""))</f>
      </c>
      <c r="K672">
        <f t="shared" si="104"/>
      </c>
      <c r="L672" s="30" t="e">
        <f t="shared" si="111"/>
        <v>#VALUE!</v>
      </c>
    </row>
    <row r="673" spans="3:12" ht="16.5">
      <c r="C673" s="1">
        <f t="shared" si="107"/>
      </c>
      <c r="D673">
        <f t="shared" si="105"/>
      </c>
      <c r="E673">
        <f t="shared" si="106"/>
      </c>
      <c r="F673" s="2">
        <f t="shared" si="103"/>
      </c>
      <c r="G673" s="30">
        <f t="shared" si="108"/>
      </c>
      <c r="H673" t="e">
        <f t="shared" si="109"/>
        <v>#VALUE!</v>
      </c>
      <c r="I673">
        <f t="shared" si="110"/>
      </c>
      <c r="J673">
        <f>IF($E673="","",IF(COUNTIF(Team!$A$2:$A$1000,$E673)=0,1,""))</f>
      </c>
      <c r="K673">
        <f t="shared" si="104"/>
      </c>
      <c r="L673" s="30" t="e">
        <f t="shared" si="111"/>
        <v>#VALUE!</v>
      </c>
    </row>
    <row r="674" spans="3:12" ht="16.5">
      <c r="C674" s="1">
        <f t="shared" si="107"/>
      </c>
      <c r="D674">
        <f t="shared" si="105"/>
      </c>
      <c r="E674">
        <f t="shared" si="106"/>
      </c>
      <c r="F674" s="2">
        <f t="shared" si="103"/>
      </c>
      <c r="G674" s="30">
        <f t="shared" si="108"/>
      </c>
      <c r="H674" t="e">
        <f t="shared" si="109"/>
        <v>#VALUE!</v>
      </c>
      <c r="I674">
        <f t="shared" si="110"/>
      </c>
      <c r="J674">
        <f>IF($E674="","",IF(COUNTIF(Team!$A$2:$A$1000,$E674)=0,1,""))</f>
      </c>
      <c r="K674">
        <f t="shared" si="104"/>
      </c>
      <c r="L674" s="30" t="e">
        <f t="shared" si="111"/>
        <v>#VALUE!</v>
      </c>
    </row>
    <row r="675" spans="3:12" ht="16.5">
      <c r="C675" s="1">
        <f t="shared" si="107"/>
      </c>
      <c r="D675">
        <f t="shared" si="105"/>
      </c>
      <c r="E675">
        <f t="shared" si="106"/>
      </c>
      <c r="F675" s="2">
        <f t="shared" si="103"/>
      </c>
      <c r="G675" s="30">
        <f t="shared" si="108"/>
      </c>
      <c r="H675" t="e">
        <f t="shared" si="109"/>
        <v>#VALUE!</v>
      </c>
      <c r="I675">
        <f t="shared" si="110"/>
      </c>
      <c r="J675">
        <f>IF($E675="","",IF(COUNTIF(Team!$A$2:$A$1000,$E675)=0,1,""))</f>
      </c>
      <c r="K675">
        <f t="shared" si="104"/>
      </c>
      <c r="L675" s="30" t="e">
        <f t="shared" si="111"/>
        <v>#VALUE!</v>
      </c>
    </row>
    <row r="676" spans="3:12" ht="16.5">
      <c r="C676" s="1">
        <f t="shared" si="107"/>
      </c>
      <c r="D676">
        <f t="shared" si="105"/>
      </c>
      <c r="E676">
        <f t="shared" si="106"/>
      </c>
      <c r="F676" s="2">
        <f t="shared" si="103"/>
      </c>
      <c r="G676" s="30">
        <f t="shared" si="108"/>
      </c>
      <c r="H676" t="e">
        <f t="shared" si="109"/>
        <v>#VALUE!</v>
      </c>
      <c r="I676">
        <f t="shared" si="110"/>
      </c>
      <c r="J676">
        <f>IF($E676="","",IF(COUNTIF(Team!$A$2:$A$1000,$E676)=0,1,""))</f>
      </c>
      <c r="K676">
        <f t="shared" si="104"/>
      </c>
      <c r="L676" s="30" t="e">
        <f t="shared" si="111"/>
        <v>#VALUE!</v>
      </c>
    </row>
    <row r="677" spans="3:12" ht="16.5">
      <c r="C677" s="1">
        <f t="shared" si="107"/>
      </c>
      <c r="D677">
        <f t="shared" si="105"/>
      </c>
      <c r="E677">
        <f t="shared" si="106"/>
      </c>
      <c r="F677" s="2">
        <f t="shared" si="103"/>
      </c>
      <c r="G677" s="30">
        <f t="shared" si="108"/>
      </c>
      <c r="H677" t="e">
        <f t="shared" si="109"/>
        <v>#VALUE!</v>
      </c>
      <c r="I677">
        <f t="shared" si="110"/>
      </c>
      <c r="J677">
        <f>IF($E677="","",IF(COUNTIF(Team!$A$2:$A$1000,$E677)=0,1,""))</f>
      </c>
      <c r="K677">
        <f t="shared" si="104"/>
      </c>
      <c r="L677" s="30" t="e">
        <f t="shared" si="111"/>
        <v>#VALUE!</v>
      </c>
    </row>
    <row r="678" spans="3:12" ht="16.5">
      <c r="C678" s="1">
        <f t="shared" si="107"/>
      </c>
      <c r="D678">
        <f t="shared" si="105"/>
      </c>
      <c r="E678">
        <f t="shared" si="106"/>
      </c>
      <c r="F678" s="2">
        <f t="shared" si="103"/>
      </c>
      <c r="G678" s="30">
        <f t="shared" si="108"/>
      </c>
      <c r="H678" t="e">
        <f t="shared" si="109"/>
        <v>#VALUE!</v>
      </c>
      <c r="I678">
        <f t="shared" si="110"/>
      </c>
      <c r="J678">
        <f>IF($E678="","",IF(COUNTIF(Team!$A$2:$A$1000,$E678)=0,1,""))</f>
      </c>
      <c r="K678">
        <f t="shared" si="104"/>
      </c>
      <c r="L678" s="30" t="e">
        <f t="shared" si="111"/>
        <v>#VALUE!</v>
      </c>
    </row>
    <row r="679" spans="3:12" ht="16.5">
      <c r="C679" s="1">
        <f t="shared" si="107"/>
      </c>
      <c r="D679">
        <f t="shared" si="105"/>
      </c>
      <c r="E679">
        <f t="shared" si="106"/>
      </c>
      <c r="F679" s="2">
        <f t="shared" si="103"/>
      </c>
      <c r="G679" s="30">
        <f t="shared" si="108"/>
      </c>
      <c r="H679" t="e">
        <f t="shared" si="109"/>
        <v>#VALUE!</v>
      </c>
      <c r="I679">
        <f t="shared" si="110"/>
      </c>
      <c r="J679">
        <f>IF($E679="","",IF(COUNTIF(Team!$A$2:$A$1000,$E679)=0,1,""))</f>
      </c>
      <c r="K679">
        <f t="shared" si="104"/>
      </c>
      <c r="L679" s="30" t="e">
        <f t="shared" si="111"/>
        <v>#VALUE!</v>
      </c>
    </row>
    <row r="680" spans="3:12" ht="16.5">
      <c r="C680" s="1">
        <f t="shared" si="107"/>
      </c>
      <c r="D680">
        <f t="shared" si="105"/>
      </c>
      <c r="E680">
        <f t="shared" si="106"/>
      </c>
      <c r="F680" s="2">
        <f t="shared" si="103"/>
      </c>
      <c r="G680" s="30">
        <f t="shared" si="108"/>
      </c>
      <c r="H680" t="e">
        <f t="shared" si="109"/>
        <v>#VALUE!</v>
      </c>
      <c r="I680">
        <f t="shared" si="110"/>
      </c>
      <c r="J680">
        <f>IF($E680="","",IF(COUNTIF(Team!$A$2:$A$1000,$E680)=0,1,""))</f>
      </c>
      <c r="K680">
        <f t="shared" si="104"/>
      </c>
      <c r="L680" s="30" t="e">
        <f t="shared" si="111"/>
        <v>#VALUE!</v>
      </c>
    </row>
    <row r="681" spans="3:12" ht="16.5">
      <c r="C681" s="1">
        <f t="shared" si="107"/>
      </c>
      <c r="D681">
        <f t="shared" si="105"/>
      </c>
      <c r="E681">
        <f t="shared" si="106"/>
      </c>
      <c r="F681" s="2">
        <f t="shared" si="103"/>
      </c>
      <c r="G681" s="30">
        <f t="shared" si="108"/>
      </c>
      <c r="H681" t="e">
        <f t="shared" si="109"/>
        <v>#VALUE!</v>
      </c>
      <c r="I681">
        <f t="shared" si="110"/>
      </c>
      <c r="J681">
        <f>IF($E681="","",IF(COUNTIF(Team!$A$2:$A$1000,$E681)=0,1,""))</f>
      </c>
      <c r="K681">
        <f t="shared" si="104"/>
      </c>
      <c r="L681" s="30" t="e">
        <f t="shared" si="111"/>
        <v>#VALUE!</v>
      </c>
    </row>
    <row r="682" spans="3:12" ht="16.5">
      <c r="C682" s="1">
        <f t="shared" si="107"/>
      </c>
      <c r="D682">
        <f t="shared" si="105"/>
      </c>
      <c r="E682">
        <f t="shared" si="106"/>
      </c>
      <c r="F682" s="2">
        <f t="shared" si="103"/>
      </c>
      <c r="G682" s="30">
        <f t="shared" si="108"/>
      </c>
      <c r="H682" t="e">
        <f t="shared" si="109"/>
        <v>#VALUE!</v>
      </c>
      <c r="I682">
        <f t="shared" si="110"/>
      </c>
      <c r="J682">
        <f>IF($E682="","",IF(COUNTIF(Team!$A$2:$A$1000,$E682)=0,1,""))</f>
      </c>
      <c r="K682">
        <f t="shared" si="104"/>
      </c>
      <c r="L682" s="30" t="e">
        <f t="shared" si="111"/>
        <v>#VALUE!</v>
      </c>
    </row>
    <row r="683" spans="3:12" ht="16.5">
      <c r="C683" s="1">
        <f t="shared" si="107"/>
      </c>
      <c r="D683">
        <f t="shared" si="105"/>
      </c>
      <c r="E683">
        <f t="shared" si="106"/>
      </c>
      <c r="F683" s="2">
        <f t="shared" si="103"/>
      </c>
      <c r="G683" s="30">
        <f t="shared" si="108"/>
      </c>
      <c r="H683" t="e">
        <f t="shared" si="109"/>
        <v>#VALUE!</v>
      </c>
      <c r="I683">
        <f t="shared" si="110"/>
      </c>
      <c r="J683">
        <f>IF($E683="","",IF(COUNTIF(Team!$A$2:$A$1000,$E683)=0,1,""))</f>
      </c>
      <c r="K683">
        <f t="shared" si="104"/>
      </c>
      <c r="L683" s="30" t="e">
        <f t="shared" si="111"/>
        <v>#VALUE!</v>
      </c>
    </row>
    <row r="684" spans="3:12" ht="16.5">
      <c r="C684" s="1">
        <f t="shared" si="107"/>
      </c>
      <c r="D684">
        <f t="shared" si="105"/>
      </c>
      <c r="E684">
        <f t="shared" si="106"/>
      </c>
      <c r="F684" s="2">
        <f t="shared" si="103"/>
      </c>
      <c r="G684" s="30">
        <f t="shared" si="108"/>
      </c>
      <c r="H684" t="e">
        <f t="shared" si="109"/>
        <v>#VALUE!</v>
      </c>
      <c r="I684">
        <f t="shared" si="110"/>
      </c>
      <c r="J684">
        <f>IF($E684="","",IF(COUNTIF(Team!$A$2:$A$1000,$E684)=0,1,""))</f>
      </c>
      <c r="K684">
        <f t="shared" si="104"/>
      </c>
      <c r="L684" s="30" t="e">
        <f t="shared" si="111"/>
        <v>#VALUE!</v>
      </c>
    </row>
    <row r="685" spans="3:12" ht="16.5">
      <c r="C685" s="1">
        <f t="shared" si="107"/>
      </c>
      <c r="D685">
        <f t="shared" si="105"/>
      </c>
      <c r="E685">
        <f t="shared" si="106"/>
      </c>
      <c r="F685" s="2">
        <f t="shared" si="103"/>
      </c>
      <c r="G685" s="30">
        <f t="shared" si="108"/>
      </c>
      <c r="H685" t="e">
        <f t="shared" si="109"/>
        <v>#VALUE!</v>
      </c>
      <c r="I685">
        <f t="shared" si="110"/>
      </c>
      <c r="J685">
        <f>IF($E685="","",IF(COUNTIF(Team!$A$2:$A$1000,$E685)=0,1,""))</f>
      </c>
      <c r="K685">
        <f t="shared" si="104"/>
      </c>
      <c r="L685" s="30" t="e">
        <f t="shared" si="111"/>
        <v>#VALUE!</v>
      </c>
    </row>
    <row r="686" spans="3:12" ht="16.5">
      <c r="C686" s="1">
        <f t="shared" si="107"/>
      </c>
      <c r="D686">
        <f t="shared" si="105"/>
      </c>
      <c r="E686">
        <f t="shared" si="106"/>
      </c>
      <c r="F686" s="2">
        <f t="shared" si="103"/>
      </c>
      <c r="G686" s="30">
        <f t="shared" si="108"/>
      </c>
      <c r="H686" t="e">
        <f t="shared" si="109"/>
        <v>#VALUE!</v>
      </c>
      <c r="I686">
        <f t="shared" si="110"/>
      </c>
      <c r="J686">
        <f>IF($E686="","",IF(COUNTIF(Team!$A$2:$A$1000,$E686)=0,1,""))</f>
      </c>
      <c r="K686">
        <f t="shared" si="104"/>
      </c>
      <c r="L686" s="30" t="e">
        <f t="shared" si="111"/>
        <v>#VALUE!</v>
      </c>
    </row>
    <row r="687" spans="3:12" ht="16.5">
      <c r="C687" s="1">
        <f t="shared" si="107"/>
      </c>
      <c r="D687">
        <f t="shared" si="105"/>
      </c>
      <c r="E687">
        <f t="shared" si="106"/>
      </c>
      <c r="F687" s="2">
        <f t="shared" si="103"/>
      </c>
      <c r="G687" s="30">
        <f t="shared" si="108"/>
      </c>
      <c r="H687" t="e">
        <f t="shared" si="109"/>
        <v>#VALUE!</v>
      </c>
      <c r="I687">
        <f t="shared" si="110"/>
      </c>
      <c r="J687">
        <f>IF($E687="","",IF(COUNTIF(Team!$A$2:$A$1000,$E687)=0,1,""))</f>
      </c>
      <c r="K687">
        <f t="shared" si="104"/>
      </c>
      <c r="L687" s="30" t="e">
        <f t="shared" si="111"/>
        <v>#VALUE!</v>
      </c>
    </row>
    <row r="688" spans="3:12" ht="16.5">
      <c r="C688" s="1">
        <f t="shared" si="107"/>
      </c>
      <c r="D688">
        <f t="shared" si="105"/>
      </c>
      <c r="E688">
        <f t="shared" si="106"/>
      </c>
      <c r="F688" s="2">
        <f t="shared" si="103"/>
      </c>
      <c r="G688" s="30">
        <f t="shared" si="108"/>
      </c>
      <c r="H688" t="e">
        <f t="shared" si="109"/>
        <v>#VALUE!</v>
      </c>
      <c r="I688">
        <f t="shared" si="110"/>
      </c>
      <c r="J688">
        <f>IF($E688="","",IF(COUNTIF(Team!$A$2:$A$1000,$E688)=0,1,""))</f>
      </c>
      <c r="K688">
        <f t="shared" si="104"/>
      </c>
      <c r="L688" s="30" t="e">
        <f t="shared" si="111"/>
        <v>#VALUE!</v>
      </c>
    </row>
    <row r="689" spans="3:12" ht="16.5">
      <c r="C689" s="1">
        <f t="shared" si="107"/>
      </c>
      <c r="D689">
        <f t="shared" si="105"/>
      </c>
      <c r="E689">
        <f t="shared" si="106"/>
      </c>
      <c r="F689" s="2">
        <f t="shared" si="103"/>
      </c>
      <c r="G689" s="30">
        <f t="shared" si="108"/>
      </c>
      <c r="H689" t="e">
        <f t="shared" si="109"/>
        <v>#VALUE!</v>
      </c>
      <c r="I689">
        <f t="shared" si="110"/>
      </c>
      <c r="J689">
        <f>IF($E689="","",IF(COUNTIF(Team!$A$2:$A$1000,$E689)=0,1,""))</f>
      </c>
      <c r="K689">
        <f t="shared" si="104"/>
      </c>
      <c r="L689" s="30" t="e">
        <f t="shared" si="111"/>
        <v>#VALUE!</v>
      </c>
    </row>
    <row r="690" spans="3:12" ht="16.5">
      <c r="C690" s="1">
        <f t="shared" si="107"/>
      </c>
      <c r="D690">
        <f t="shared" si="105"/>
      </c>
      <c r="E690">
        <f t="shared" si="106"/>
      </c>
      <c r="F690" s="2">
        <f t="shared" si="103"/>
      </c>
      <c r="G690" s="30">
        <f t="shared" si="108"/>
      </c>
      <c r="H690" t="e">
        <f t="shared" si="109"/>
        <v>#VALUE!</v>
      </c>
      <c r="I690">
        <f t="shared" si="110"/>
      </c>
      <c r="J690">
        <f>IF($E690="","",IF(COUNTIF(Team!$A$2:$A$1000,$E690)=0,1,""))</f>
      </c>
      <c r="K690">
        <f t="shared" si="104"/>
      </c>
      <c r="L690" s="30" t="e">
        <f t="shared" si="111"/>
        <v>#VALUE!</v>
      </c>
    </row>
    <row r="691" spans="3:12" ht="16.5">
      <c r="C691" s="1">
        <f t="shared" si="107"/>
      </c>
      <c r="D691">
        <f t="shared" si="105"/>
      </c>
      <c r="E691">
        <f t="shared" si="106"/>
      </c>
      <c r="F691" s="2">
        <f aca="true" t="shared" si="112" ref="F691:F754">IF(ISERROR(TIME(MID($B691,6,2),MID($B691,8,2),0)),"",TIME(MID($B691,6,2),MID($B691,8,2),0))</f>
      </c>
      <c r="G691" s="30">
        <f t="shared" si="108"/>
      </c>
      <c r="H691" t="e">
        <f t="shared" si="109"/>
        <v>#VALUE!</v>
      </c>
      <c r="I691">
        <f t="shared" si="110"/>
      </c>
      <c r="J691">
        <f>IF($E691="","",IF(COUNTIF(Team!$A$2:$A$1000,$E691)=0,1,""))</f>
      </c>
      <c r="K691">
        <f aca="true" t="shared" si="113" ref="K691:K754">IF($E691="","",IF(LEN($B691)&lt;&gt;9,1,""))</f>
      </c>
      <c r="L691" s="30" t="e">
        <f t="shared" si="111"/>
        <v>#VALUE!</v>
      </c>
    </row>
    <row r="692" spans="3:12" ht="16.5">
      <c r="C692" s="1">
        <f t="shared" si="107"/>
      </c>
      <c r="D692">
        <f t="shared" si="105"/>
      </c>
      <c r="E692">
        <f t="shared" si="106"/>
      </c>
      <c r="F692" s="2">
        <f t="shared" si="112"/>
      </c>
      <c r="G692" s="30">
        <f t="shared" si="108"/>
      </c>
      <c r="H692" t="e">
        <f t="shared" si="109"/>
        <v>#VALUE!</v>
      </c>
      <c r="I692">
        <f t="shared" si="110"/>
      </c>
      <c r="J692">
        <f>IF($E692="","",IF(COUNTIF(Team!$A$2:$A$1000,$E692)=0,1,""))</f>
      </c>
      <c r="K692">
        <f t="shared" si="113"/>
      </c>
      <c r="L692" s="30" t="e">
        <f t="shared" si="111"/>
        <v>#VALUE!</v>
      </c>
    </row>
    <row r="693" spans="3:12" ht="16.5">
      <c r="C693" s="1">
        <f t="shared" si="107"/>
      </c>
      <c r="D693">
        <f t="shared" si="105"/>
      </c>
      <c r="E693">
        <f t="shared" si="106"/>
      </c>
      <c r="F693" s="2">
        <f t="shared" si="112"/>
      </c>
      <c r="G693" s="30">
        <f t="shared" si="108"/>
      </c>
      <c r="H693" t="e">
        <f t="shared" si="109"/>
        <v>#VALUE!</v>
      </c>
      <c r="I693">
        <f t="shared" si="110"/>
      </c>
      <c r="J693">
        <f>IF($E693="","",IF(COUNTIF(Team!$A$2:$A$1000,$E693)=0,1,""))</f>
      </c>
      <c r="K693">
        <f t="shared" si="113"/>
      </c>
      <c r="L693" s="30" t="e">
        <f t="shared" si="111"/>
        <v>#VALUE!</v>
      </c>
    </row>
    <row r="694" spans="3:12" ht="16.5">
      <c r="C694" s="1">
        <f t="shared" si="107"/>
      </c>
      <c r="D694">
        <f t="shared" si="105"/>
      </c>
      <c r="E694">
        <f t="shared" si="106"/>
      </c>
      <c r="F694" s="2">
        <f t="shared" si="112"/>
      </c>
      <c r="G694" s="30">
        <f t="shared" si="108"/>
      </c>
      <c r="H694" t="e">
        <f t="shared" si="109"/>
        <v>#VALUE!</v>
      </c>
      <c r="I694">
        <f t="shared" si="110"/>
      </c>
      <c r="J694">
        <f>IF($E694="","",IF(COUNTIF(Team!$A$2:$A$1000,$E694)=0,1,""))</f>
      </c>
      <c r="K694">
        <f t="shared" si="113"/>
      </c>
      <c r="L694" s="30" t="e">
        <f t="shared" si="111"/>
        <v>#VALUE!</v>
      </c>
    </row>
    <row r="695" spans="3:12" ht="16.5">
      <c r="C695" s="1">
        <f t="shared" si="107"/>
      </c>
      <c r="D695">
        <f t="shared" si="105"/>
      </c>
      <c r="E695">
        <f t="shared" si="106"/>
      </c>
      <c r="F695" s="2">
        <f t="shared" si="112"/>
      </c>
      <c r="G695" s="30">
        <f t="shared" si="108"/>
      </c>
      <c r="H695" t="e">
        <f t="shared" si="109"/>
        <v>#VALUE!</v>
      </c>
      <c r="I695">
        <f t="shared" si="110"/>
      </c>
      <c r="J695">
        <f>IF($E695="","",IF(COUNTIF(Team!$A$2:$A$1000,$E695)=0,1,""))</f>
      </c>
      <c r="K695">
        <f t="shared" si="113"/>
      </c>
      <c r="L695" s="30" t="e">
        <f t="shared" si="111"/>
        <v>#VALUE!</v>
      </c>
    </row>
    <row r="696" spans="3:12" ht="16.5">
      <c r="C696" s="1">
        <f t="shared" si="107"/>
      </c>
      <c r="D696">
        <f t="shared" si="105"/>
      </c>
      <c r="E696">
        <f t="shared" si="106"/>
      </c>
      <c r="F696" s="2">
        <f t="shared" si="112"/>
      </c>
      <c r="G696" s="30">
        <f t="shared" si="108"/>
      </c>
      <c r="H696" t="e">
        <f t="shared" si="109"/>
        <v>#VALUE!</v>
      </c>
      <c r="I696">
        <f t="shared" si="110"/>
      </c>
      <c r="J696">
        <f>IF($E696="","",IF(COUNTIF(Team!$A$2:$A$1000,$E696)=0,1,""))</f>
      </c>
      <c r="K696">
        <f t="shared" si="113"/>
      </c>
      <c r="L696" s="30" t="e">
        <f t="shared" si="111"/>
        <v>#VALUE!</v>
      </c>
    </row>
    <row r="697" spans="3:12" ht="16.5">
      <c r="C697" s="1">
        <f t="shared" si="107"/>
      </c>
      <c r="D697">
        <f t="shared" si="105"/>
      </c>
      <c r="E697">
        <f t="shared" si="106"/>
      </c>
      <c r="F697" s="2">
        <f t="shared" si="112"/>
      </c>
      <c r="G697" s="30">
        <f t="shared" si="108"/>
      </c>
      <c r="H697" t="e">
        <f t="shared" si="109"/>
        <v>#VALUE!</v>
      </c>
      <c r="I697">
        <f t="shared" si="110"/>
      </c>
      <c r="J697">
        <f>IF($E697="","",IF(COUNTIF(Team!$A$2:$A$1000,$E697)=0,1,""))</f>
      </c>
      <c r="K697">
        <f t="shared" si="113"/>
      </c>
      <c r="L697" s="30" t="e">
        <f t="shared" si="111"/>
        <v>#VALUE!</v>
      </c>
    </row>
    <row r="698" spans="3:12" ht="16.5">
      <c r="C698" s="1">
        <f t="shared" si="107"/>
      </c>
      <c r="D698">
        <f t="shared" si="105"/>
      </c>
      <c r="E698">
        <f t="shared" si="106"/>
      </c>
      <c r="F698" s="2">
        <f t="shared" si="112"/>
      </c>
      <c r="G698" s="30">
        <f t="shared" si="108"/>
      </c>
      <c r="H698" t="e">
        <f t="shared" si="109"/>
        <v>#VALUE!</v>
      </c>
      <c r="I698">
        <f t="shared" si="110"/>
      </c>
      <c r="J698">
        <f>IF($E698="","",IF(COUNTIF(Team!$A$2:$A$1000,$E698)=0,1,""))</f>
      </c>
      <c r="K698">
        <f t="shared" si="113"/>
      </c>
      <c r="L698" s="30" t="e">
        <f t="shared" si="111"/>
        <v>#VALUE!</v>
      </c>
    </row>
    <row r="699" spans="3:12" ht="16.5">
      <c r="C699" s="1">
        <f t="shared" si="107"/>
      </c>
      <c r="D699">
        <f t="shared" si="105"/>
      </c>
      <c r="E699">
        <f t="shared" si="106"/>
      </c>
      <c r="F699" s="2">
        <f t="shared" si="112"/>
      </c>
      <c r="G699" s="30">
        <f t="shared" si="108"/>
      </c>
      <c r="H699" t="e">
        <f t="shared" si="109"/>
        <v>#VALUE!</v>
      </c>
      <c r="I699">
        <f t="shared" si="110"/>
      </c>
      <c r="J699">
        <f>IF($E699="","",IF(COUNTIF(Team!$A$2:$A$1000,$E699)=0,1,""))</f>
      </c>
      <c r="K699">
        <f t="shared" si="113"/>
      </c>
      <c r="L699" s="30" t="e">
        <f t="shared" si="111"/>
        <v>#VALUE!</v>
      </c>
    </row>
    <row r="700" spans="3:12" ht="16.5">
      <c r="C700" s="1">
        <f t="shared" si="107"/>
      </c>
      <c r="D700">
        <f t="shared" si="105"/>
      </c>
      <c r="E700">
        <f t="shared" si="106"/>
      </c>
      <c r="F700" s="2">
        <f t="shared" si="112"/>
      </c>
      <c r="G700" s="30">
        <f t="shared" si="108"/>
      </c>
      <c r="H700" t="e">
        <f t="shared" si="109"/>
        <v>#VALUE!</v>
      </c>
      <c r="I700">
        <f t="shared" si="110"/>
      </c>
      <c r="J700">
        <f>IF($E700="","",IF(COUNTIF(Team!$A$2:$A$1000,$E700)=0,1,""))</f>
      </c>
      <c r="K700">
        <f t="shared" si="113"/>
      </c>
      <c r="L700" s="30" t="e">
        <f t="shared" si="111"/>
        <v>#VALUE!</v>
      </c>
    </row>
    <row r="701" spans="3:12" ht="16.5">
      <c r="C701" s="1">
        <f t="shared" si="107"/>
      </c>
      <c r="D701">
        <f t="shared" si="105"/>
      </c>
      <c r="E701">
        <f t="shared" si="106"/>
      </c>
      <c r="F701" s="2">
        <f t="shared" si="112"/>
      </c>
      <c r="G701" s="30">
        <f t="shared" si="108"/>
      </c>
      <c r="H701" t="e">
        <f t="shared" si="109"/>
        <v>#VALUE!</v>
      </c>
      <c r="I701">
        <f t="shared" si="110"/>
      </c>
      <c r="J701">
        <f>IF($E701="","",IF(COUNTIF(Team!$A$2:$A$1000,$E701)=0,1,""))</f>
      </c>
      <c r="K701">
        <f t="shared" si="113"/>
      </c>
      <c r="L701" s="30" t="e">
        <f t="shared" si="111"/>
        <v>#VALUE!</v>
      </c>
    </row>
    <row r="702" spans="3:12" ht="16.5">
      <c r="C702" s="1">
        <f t="shared" si="107"/>
      </c>
      <c r="D702">
        <f t="shared" si="105"/>
      </c>
      <c r="E702">
        <f t="shared" si="106"/>
      </c>
      <c r="F702" s="2">
        <f t="shared" si="112"/>
      </c>
      <c r="G702" s="30">
        <f t="shared" si="108"/>
      </c>
      <c r="H702" t="e">
        <f t="shared" si="109"/>
        <v>#VALUE!</v>
      </c>
      <c r="I702">
        <f t="shared" si="110"/>
      </c>
      <c r="J702">
        <f>IF($E702="","",IF(COUNTIF(Team!$A$2:$A$1000,$E702)=0,1,""))</f>
      </c>
      <c r="K702">
        <f t="shared" si="113"/>
      </c>
      <c r="L702" s="30" t="e">
        <f t="shared" si="111"/>
        <v>#VALUE!</v>
      </c>
    </row>
    <row r="703" spans="3:12" ht="16.5">
      <c r="C703" s="1">
        <f t="shared" si="107"/>
      </c>
      <c r="D703">
        <f t="shared" si="105"/>
      </c>
      <c r="E703">
        <f t="shared" si="106"/>
      </c>
      <c r="F703" s="2">
        <f t="shared" si="112"/>
      </c>
      <c r="G703" s="30">
        <f t="shared" si="108"/>
      </c>
      <c r="H703" t="e">
        <f t="shared" si="109"/>
        <v>#VALUE!</v>
      </c>
      <c r="I703">
        <f t="shared" si="110"/>
      </c>
      <c r="J703">
        <f>IF($E703="","",IF(COUNTIF(Team!$A$2:$A$1000,$E703)=0,1,""))</f>
      </c>
      <c r="K703">
        <f t="shared" si="113"/>
      </c>
      <c r="L703" s="30" t="e">
        <f t="shared" si="111"/>
        <v>#VALUE!</v>
      </c>
    </row>
    <row r="704" spans="3:12" ht="16.5">
      <c r="C704" s="1">
        <f t="shared" si="107"/>
      </c>
      <c r="D704">
        <f t="shared" si="105"/>
      </c>
      <c r="E704">
        <f t="shared" si="106"/>
      </c>
      <c r="F704" s="2">
        <f t="shared" si="112"/>
      </c>
      <c r="G704" s="30">
        <f t="shared" si="108"/>
      </c>
      <c r="H704" t="e">
        <f t="shared" si="109"/>
        <v>#VALUE!</v>
      </c>
      <c r="I704">
        <f t="shared" si="110"/>
      </c>
      <c r="J704">
        <f>IF($E704="","",IF(COUNTIF(Team!$A$2:$A$1000,$E704)=0,1,""))</f>
      </c>
      <c r="K704">
        <f t="shared" si="113"/>
      </c>
      <c r="L704" s="30" t="e">
        <f t="shared" si="111"/>
        <v>#VALUE!</v>
      </c>
    </row>
    <row r="705" spans="3:12" ht="16.5">
      <c r="C705" s="1">
        <f t="shared" si="107"/>
      </c>
      <c r="D705">
        <f t="shared" si="105"/>
      </c>
      <c r="E705">
        <f t="shared" si="106"/>
      </c>
      <c r="F705" s="2">
        <f t="shared" si="112"/>
      </c>
      <c r="G705" s="30">
        <f t="shared" si="108"/>
      </c>
      <c r="H705" t="e">
        <f t="shared" si="109"/>
        <v>#VALUE!</v>
      </c>
      <c r="I705">
        <f t="shared" si="110"/>
      </c>
      <c r="J705">
        <f>IF($E705="","",IF(COUNTIF(Team!$A$2:$A$1000,$E705)=0,1,""))</f>
      </c>
      <c r="K705">
        <f t="shared" si="113"/>
      </c>
      <c r="L705" s="30" t="e">
        <f t="shared" si="111"/>
        <v>#VALUE!</v>
      </c>
    </row>
    <row r="706" spans="3:12" ht="16.5">
      <c r="C706" s="1">
        <f t="shared" si="107"/>
      </c>
      <c r="D706">
        <f t="shared" si="105"/>
      </c>
      <c r="E706">
        <f t="shared" si="106"/>
      </c>
      <c r="F706" s="2">
        <f t="shared" si="112"/>
      </c>
      <c r="G706" s="30">
        <f t="shared" si="108"/>
      </c>
      <c r="H706" t="e">
        <f t="shared" si="109"/>
        <v>#VALUE!</v>
      </c>
      <c r="I706">
        <f t="shared" si="110"/>
      </c>
      <c r="J706">
        <f>IF($E706="","",IF(COUNTIF(Team!$A$2:$A$1000,$E706)=0,1,""))</f>
      </c>
      <c r="K706">
        <f t="shared" si="113"/>
      </c>
      <c r="L706" s="30" t="e">
        <f t="shared" si="111"/>
        <v>#VALUE!</v>
      </c>
    </row>
    <row r="707" spans="3:12" ht="16.5">
      <c r="C707" s="1">
        <f t="shared" si="107"/>
      </c>
      <c r="D707">
        <f aca="true" t="shared" si="114" ref="D707:D770">LEFT($B707)</f>
      </c>
      <c r="E707">
        <f aca="true" t="shared" si="115" ref="E707:E770">MID($B707,2,4)</f>
      </c>
      <c r="F707" s="2">
        <f t="shared" si="112"/>
      </c>
      <c r="G707" s="30">
        <f t="shared" si="108"/>
      </c>
      <c r="H707" t="e">
        <f t="shared" si="109"/>
        <v>#VALUE!</v>
      </c>
      <c r="I707">
        <f t="shared" si="110"/>
      </c>
      <c r="J707">
        <f>IF($E707="","",IF(COUNTIF(Team!$A$2:$A$1000,$E707)=0,1,""))</f>
      </c>
      <c r="K707">
        <f t="shared" si="113"/>
      </c>
      <c r="L707" s="30" t="e">
        <f t="shared" si="111"/>
        <v>#VALUE!</v>
      </c>
    </row>
    <row r="708" spans="3:12" ht="16.5">
      <c r="C708" s="1">
        <f aca="true" t="shared" si="116" ref="C708:C771">IF($B708&lt;&gt;"",LEFT($B708,5),"")</f>
      </c>
      <c r="D708">
        <f t="shared" si="114"/>
      </c>
      <c r="E708">
        <f t="shared" si="115"/>
      </c>
      <c r="F708" s="2">
        <f t="shared" si="112"/>
      </c>
      <c r="G708" s="30">
        <f aca="true" t="shared" si="117" ref="G708:G771">IF($C708&lt;&gt;"",COUNTIF($C$3:$C$1001,$C708)-1,"")</f>
      </c>
      <c r="H708" t="e">
        <f aca="true" t="shared" si="118" ref="H708:H771">IF(OR(VALUE(RIGHT($B708,2))&gt;60,VALUE(MID($B708,6,2))&gt;24),1,"")</f>
        <v>#VALUE!</v>
      </c>
      <c r="I708">
        <f aca="true" t="shared" si="119" ref="I708:I771">IF($B708&lt;&gt;"",IF(OR(VALUE(MID($B708,6,2))&lt;6,VALUE(MID($B708,6,4))&gt;1930),1,""),"")</f>
      </c>
      <c r="J708">
        <f>IF($E708="","",IF(COUNTIF(Team!$A$2:$A$1000,$E708)=0,1,""))</f>
      </c>
      <c r="K708">
        <f t="shared" si="113"/>
      </c>
      <c r="L708" s="30" t="e">
        <f aca="true" t="shared" si="120" ref="L708:L771">SUM(G708:K708)</f>
        <v>#VALUE!</v>
      </c>
    </row>
    <row r="709" spans="3:12" ht="16.5">
      <c r="C709" s="1">
        <f t="shared" si="116"/>
      </c>
      <c r="D709">
        <f t="shared" si="114"/>
      </c>
      <c r="E709">
        <f t="shared" si="115"/>
      </c>
      <c r="F709" s="2">
        <f t="shared" si="112"/>
      </c>
      <c r="G709" s="30">
        <f t="shared" si="117"/>
      </c>
      <c r="H709" t="e">
        <f t="shared" si="118"/>
        <v>#VALUE!</v>
      </c>
      <c r="I709">
        <f t="shared" si="119"/>
      </c>
      <c r="J709">
        <f>IF($E709="","",IF(COUNTIF(Team!$A$2:$A$1000,$E709)=0,1,""))</f>
      </c>
      <c r="K709">
        <f t="shared" si="113"/>
      </c>
      <c r="L709" s="30" t="e">
        <f t="shared" si="120"/>
        <v>#VALUE!</v>
      </c>
    </row>
    <row r="710" spans="3:12" ht="16.5">
      <c r="C710" s="1">
        <f t="shared" si="116"/>
      </c>
      <c r="D710">
        <f t="shared" si="114"/>
      </c>
      <c r="E710">
        <f t="shared" si="115"/>
      </c>
      <c r="F710" s="2">
        <f t="shared" si="112"/>
      </c>
      <c r="G710" s="30">
        <f t="shared" si="117"/>
      </c>
      <c r="H710" t="e">
        <f t="shared" si="118"/>
        <v>#VALUE!</v>
      </c>
      <c r="I710">
        <f t="shared" si="119"/>
      </c>
      <c r="J710">
        <f>IF($E710="","",IF(COUNTIF(Team!$A$2:$A$1000,$E710)=0,1,""))</f>
      </c>
      <c r="K710">
        <f t="shared" si="113"/>
      </c>
      <c r="L710" s="30" t="e">
        <f t="shared" si="120"/>
        <v>#VALUE!</v>
      </c>
    </row>
    <row r="711" spans="3:12" ht="16.5">
      <c r="C711" s="1">
        <f t="shared" si="116"/>
      </c>
      <c r="D711">
        <f t="shared" si="114"/>
      </c>
      <c r="E711">
        <f t="shared" si="115"/>
      </c>
      <c r="F711" s="2">
        <f t="shared" si="112"/>
      </c>
      <c r="G711" s="30">
        <f t="shared" si="117"/>
      </c>
      <c r="H711" t="e">
        <f t="shared" si="118"/>
        <v>#VALUE!</v>
      </c>
      <c r="I711">
        <f t="shared" si="119"/>
      </c>
      <c r="J711">
        <f>IF($E711="","",IF(COUNTIF(Team!$A$2:$A$1000,$E711)=0,1,""))</f>
      </c>
      <c r="K711">
        <f t="shared" si="113"/>
      </c>
      <c r="L711" s="30" t="e">
        <f t="shared" si="120"/>
        <v>#VALUE!</v>
      </c>
    </row>
    <row r="712" spans="3:12" ht="16.5">
      <c r="C712" s="1">
        <f t="shared" si="116"/>
      </c>
      <c r="D712">
        <f t="shared" si="114"/>
      </c>
      <c r="E712">
        <f t="shared" si="115"/>
      </c>
      <c r="F712" s="2">
        <f t="shared" si="112"/>
      </c>
      <c r="G712" s="30">
        <f t="shared" si="117"/>
      </c>
      <c r="H712" t="e">
        <f t="shared" si="118"/>
        <v>#VALUE!</v>
      </c>
      <c r="I712">
        <f t="shared" si="119"/>
      </c>
      <c r="J712">
        <f>IF($E712="","",IF(COUNTIF(Team!$A$2:$A$1000,$E712)=0,1,""))</f>
      </c>
      <c r="K712">
        <f t="shared" si="113"/>
      </c>
      <c r="L712" s="30" t="e">
        <f t="shared" si="120"/>
        <v>#VALUE!</v>
      </c>
    </row>
    <row r="713" spans="3:12" ht="16.5">
      <c r="C713" s="1">
        <f t="shared" si="116"/>
      </c>
      <c r="D713">
        <f t="shared" si="114"/>
      </c>
      <c r="E713">
        <f t="shared" si="115"/>
      </c>
      <c r="F713" s="2">
        <f t="shared" si="112"/>
      </c>
      <c r="G713" s="30">
        <f t="shared" si="117"/>
      </c>
      <c r="H713" t="e">
        <f t="shared" si="118"/>
        <v>#VALUE!</v>
      </c>
      <c r="I713">
        <f t="shared" si="119"/>
      </c>
      <c r="J713">
        <f>IF($E713="","",IF(COUNTIF(Team!$A$2:$A$1000,$E713)=0,1,""))</f>
      </c>
      <c r="K713">
        <f t="shared" si="113"/>
      </c>
      <c r="L713" s="30" t="e">
        <f t="shared" si="120"/>
        <v>#VALUE!</v>
      </c>
    </row>
    <row r="714" spans="3:12" ht="16.5">
      <c r="C714" s="1">
        <f t="shared" si="116"/>
      </c>
      <c r="D714">
        <f t="shared" si="114"/>
      </c>
      <c r="E714">
        <f t="shared" si="115"/>
      </c>
      <c r="F714" s="2">
        <f t="shared" si="112"/>
      </c>
      <c r="G714" s="30">
        <f t="shared" si="117"/>
      </c>
      <c r="H714" t="e">
        <f t="shared" si="118"/>
        <v>#VALUE!</v>
      </c>
      <c r="I714">
        <f t="shared" si="119"/>
      </c>
      <c r="J714">
        <f>IF($E714="","",IF(COUNTIF(Team!$A$2:$A$1000,$E714)=0,1,""))</f>
      </c>
      <c r="K714">
        <f t="shared" si="113"/>
      </c>
      <c r="L714" s="30" t="e">
        <f t="shared" si="120"/>
        <v>#VALUE!</v>
      </c>
    </row>
    <row r="715" spans="3:12" ht="16.5">
      <c r="C715" s="1">
        <f t="shared" si="116"/>
      </c>
      <c r="D715">
        <f t="shared" si="114"/>
      </c>
      <c r="E715">
        <f t="shared" si="115"/>
      </c>
      <c r="F715" s="2">
        <f t="shared" si="112"/>
      </c>
      <c r="G715" s="30">
        <f t="shared" si="117"/>
      </c>
      <c r="H715" t="e">
        <f t="shared" si="118"/>
        <v>#VALUE!</v>
      </c>
      <c r="I715">
        <f t="shared" si="119"/>
      </c>
      <c r="J715">
        <f>IF($E715="","",IF(COUNTIF(Team!$A$2:$A$1000,$E715)=0,1,""))</f>
      </c>
      <c r="K715">
        <f t="shared" si="113"/>
      </c>
      <c r="L715" s="30" t="e">
        <f t="shared" si="120"/>
        <v>#VALUE!</v>
      </c>
    </row>
    <row r="716" spans="3:12" ht="16.5">
      <c r="C716" s="1">
        <f t="shared" si="116"/>
      </c>
      <c r="D716">
        <f t="shared" si="114"/>
      </c>
      <c r="E716">
        <f t="shared" si="115"/>
      </c>
      <c r="F716" s="2">
        <f t="shared" si="112"/>
      </c>
      <c r="G716" s="30">
        <f t="shared" si="117"/>
      </c>
      <c r="H716" t="e">
        <f t="shared" si="118"/>
        <v>#VALUE!</v>
      </c>
      <c r="I716">
        <f t="shared" si="119"/>
      </c>
      <c r="J716">
        <f>IF($E716="","",IF(COUNTIF(Team!$A$2:$A$1000,$E716)=0,1,""))</f>
      </c>
      <c r="K716">
        <f t="shared" si="113"/>
      </c>
      <c r="L716" s="30" t="e">
        <f t="shared" si="120"/>
        <v>#VALUE!</v>
      </c>
    </row>
    <row r="717" spans="3:12" ht="16.5">
      <c r="C717" s="1">
        <f t="shared" si="116"/>
      </c>
      <c r="D717">
        <f t="shared" si="114"/>
      </c>
      <c r="E717">
        <f t="shared" si="115"/>
      </c>
      <c r="F717" s="2">
        <f t="shared" si="112"/>
      </c>
      <c r="G717" s="30">
        <f t="shared" si="117"/>
      </c>
      <c r="H717" t="e">
        <f t="shared" si="118"/>
        <v>#VALUE!</v>
      </c>
      <c r="I717">
        <f t="shared" si="119"/>
      </c>
      <c r="J717">
        <f>IF($E717="","",IF(COUNTIF(Team!$A$2:$A$1000,$E717)=0,1,""))</f>
      </c>
      <c r="K717">
        <f t="shared" si="113"/>
      </c>
      <c r="L717" s="30" t="e">
        <f t="shared" si="120"/>
        <v>#VALUE!</v>
      </c>
    </row>
    <row r="718" spans="3:12" ht="16.5">
      <c r="C718" s="1">
        <f t="shared" si="116"/>
      </c>
      <c r="D718">
        <f t="shared" si="114"/>
      </c>
      <c r="E718">
        <f t="shared" si="115"/>
      </c>
      <c r="F718" s="2">
        <f t="shared" si="112"/>
      </c>
      <c r="G718" s="30">
        <f t="shared" si="117"/>
      </c>
      <c r="H718" t="e">
        <f t="shared" si="118"/>
        <v>#VALUE!</v>
      </c>
      <c r="I718">
        <f t="shared" si="119"/>
      </c>
      <c r="J718">
        <f>IF($E718="","",IF(COUNTIF(Team!$A$2:$A$1000,$E718)=0,1,""))</f>
      </c>
      <c r="K718">
        <f t="shared" si="113"/>
      </c>
      <c r="L718" s="30" t="e">
        <f t="shared" si="120"/>
        <v>#VALUE!</v>
      </c>
    </row>
    <row r="719" spans="3:12" ht="16.5">
      <c r="C719" s="1">
        <f t="shared" si="116"/>
      </c>
      <c r="D719">
        <f t="shared" si="114"/>
      </c>
      <c r="E719">
        <f t="shared" si="115"/>
      </c>
      <c r="F719" s="2">
        <f t="shared" si="112"/>
      </c>
      <c r="G719" s="30">
        <f t="shared" si="117"/>
      </c>
      <c r="H719" t="e">
        <f t="shared" si="118"/>
        <v>#VALUE!</v>
      </c>
      <c r="I719">
        <f t="shared" si="119"/>
      </c>
      <c r="J719">
        <f>IF($E719="","",IF(COUNTIF(Team!$A$2:$A$1000,$E719)=0,1,""))</f>
      </c>
      <c r="K719">
        <f t="shared" si="113"/>
      </c>
      <c r="L719" s="30" t="e">
        <f t="shared" si="120"/>
        <v>#VALUE!</v>
      </c>
    </row>
    <row r="720" spans="3:12" ht="16.5">
      <c r="C720" s="1">
        <f t="shared" si="116"/>
      </c>
      <c r="D720">
        <f t="shared" si="114"/>
      </c>
      <c r="E720">
        <f t="shared" si="115"/>
      </c>
      <c r="F720" s="2">
        <f t="shared" si="112"/>
      </c>
      <c r="G720" s="30">
        <f t="shared" si="117"/>
      </c>
      <c r="H720" t="e">
        <f t="shared" si="118"/>
        <v>#VALUE!</v>
      </c>
      <c r="I720">
        <f t="shared" si="119"/>
      </c>
      <c r="J720">
        <f>IF($E720="","",IF(COUNTIF(Team!$A$2:$A$1000,$E720)=0,1,""))</f>
      </c>
      <c r="K720">
        <f t="shared" si="113"/>
      </c>
      <c r="L720" s="30" t="e">
        <f t="shared" si="120"/>
        <v>#VALUE!</v>
      </c>
    </row>
    <row r="721" spans="3:12" ht="16.5">
      <c r="C721" s="1">
        <f t="shared" si="116"/>
      </c>
      <c r="D721">
        <f t="shared" si="114"/>
      </c>
      <c r="E721">
        <f t="shared" si="115"/>
      </c>
      <c r="F721" s="2">
        <f t="shared" si="112"/>
      </c>
      <c r="G721" s="30">
        <f t="shared" si="117"/>
      </c>
      <c r="H721" t="e">
        <f t="shared" si="118"/>
        <v>#VALUE!</v>
      </c>
      <c r="I721">
        <f t="shared" si="119"/>
      </c>
      <c r="J721">
        <f>IF($E721="","",IF(COUNTIF(Team!$A$2:$A$1000,$E721)=0,1,""))</f>
      </c>
      <c r="K721">
        <f t="shared" si="113"/>
      </c>
      <c r="L721" s="30" t="e">
        <f t="shared" si="120"/>
        <v>#VALUE!</v>
      </c>
    </row>
    <row r="722" spans="3:12" ht="16.5">
      <c r="C722" s="1">
        <f t="shared" si="116"/>
      </c>
      <c r="D722">
        <f t="shared" si="114"/>
      </c>
      <c r="E722">
        <f t="shared" si="115"/>
      </c>
      <c r="F722" s="2">
        <f t="shared" si="112"/>
      </c>
      <c r="G722" s="30">
        <f t="shared" si="117"/>
      </c>
      <c r="H722" t="e">
        <f t="shared" si="118"/>
        <v>#VALUE!</v>
      </c>
      <c r="I722">
        <f t="shared" si="119"/>
      </c>
      <c r="J722">
        <f>IF($E722="","",IF(COUNTIF(Team!$A$2:$A$1000,$E722)=0,1,""))</f>
      </c>
      <c r="K722">
        <f t="shared" si="113"/>
      </c>
      <c r="L722" s="30" t="e">
        <f t="shared" si="120"/>
        <v>#VALUE!</v>
      </c>
    </row>
    <row r="723" spans="3:12" ht="16.5">
      <c r="C723" s="1">
        <f t="shared" si="116"/>
      </c>
      <c r="D723">
        <f t="shared" si="114"/>
      </c>
      <c r="E723">
        <f t="shared" si="115"/>
      </c>
      <c r="F723" s="2">
        <f t="shared" si="112"/>
      </c>
      <c r="G723" s="30">
        <f t="shared" si="117"/>
      </c>
      <c r="H723" t="e">
        <f t="shared" si="118"/>
        <v>#VALUE!</v>
      </c>
      <c r="I723">
        <f t="shared" si="119"/>
      </c>
      <c r="J723">
        <f>IF($E723="","",IF(COUNTIF(Team!$A$2:$A$1000,$E723)=0,1,""))</f>
      </c>
      <c r="K723">
        <f t="shared" si="113"/>
      </c>
      <c r="L723" s="30" t="e">
        <f t="shared" si="120"/>
        <v>#VALUE!</v>
      </c>
    </row>
    <row r="724" spans="3:12" ht="16.5">
      <c r="C724" s="1">
        <f t="shared" si="116"/>
      </c>
      <c r="D724">
        <f t="shared" si="114"/>
      </c>
      <c r="E724">
        <f t="shared" si="115"/>
      </c>
      <c r="F724" s="2">
        <f t="shared" si="112"/>
      </c>
      <c r="G724" s="30">
        <f t="shared" si="117"/>
      </c>
      <c r="H724" t="e">
        <f t="shared" si="118"/>
        <v>#VALUE!</v>
      </c>
      <c r="I724">
        <f t="shared" si="119"/>
      </c>
      <c r="J724">
        <f>IF($E724="","",IF(COUNTIF(Team!$A$2:$A$1000,$E724)=0,1,""))</f>
      </c>
      <c r="K724">
        <f t="shared" si="113"/>
      </c>
      <c r="L724" s="30" t="e">
        <f t="shared" si="120"/>
        <v>#VALUE!</v>
      </c>
    </row>
    <row r="725" spans="3:12" ht="16.5">
      <c r="C725" s="1">
        <f t="shared" si="116"/>
      </c>
      <c r="D725">
        <f t="shared" si="114"/>
      </c>
      <c r="E725">
        <f t="shared" si="115"/>
      </c>
      <c r="F725" s="2">
        <f t="shared" si="112"/>
      </c>
      <c r="G725" s="30">
        <f t="shared" si="117"/>
      </c>
      <c r="H725" t="e">
        <f t="shared" si="118"/>
        <v>#VALUE!</v>
      </c>
      <c r="I725">
        <f t="shared" si="119"/>
      </c>
      <c r="J725">
        <f>IF($E725="","",IF(COUNTIF(Team!$A$2:$A$1000,$E725)=0,1,""))</f>
      </c>
      <c r="K725">
        <f t="shared" si="113"/>
      </c>
      <c r="L725" s="30" t="e">
        <f t="shared" si="120"/>
        <v>#VALUE!</v>
      </c>
    </row>
    <row r="726" spans="3:12" ht="16.5">
      <c r="C726" s="1">
        <f t="shared" si="116"/>
      </c>
      <c r="D726">
        <f t="shared" si="114"/>
      </c>
      <c r="E726">
        <f t="shared" si="115"/>
      </c>
      <c r="F726" s="2">
        <f t="shared" si="112"/>
      </c>
      <c r="G726" s="30">
        <f t="shared" si="117"/>
      </c>
      <c r="H726" t="e">
        <f t="shared" si="118"/>
        <v>#VALUE!</v>
      </c>
      <c r="I726">
        <f t="shared" si="119"/>
      </c>
      <c r="J726">
        <f>IF($E726="","",IF(COUNTIF(Team!$A$2:$A$1000,$E726)=0,1,""))</f>
      </c>
      <c r="K726">
        <f t="shared" si="113"/>
      </c>
      <c r="L726" s="30" t="e">
        <f t="shared" si="120"/>
        <v>#VALUE!</v>
      </c>
    </row>
    <row r="727" spans="3:12" ht="16.5">
      <c r="C727" s="1">
        <f t="shared" si="116"/>
      </c>
      <c r="D727">
        <f t="shared" si="114"/>
      </c>
      <c r="E727">
        <f t="shared" si="115"/>
      </c>
      <c r="F727" s="2">
        <f t="shared" si="112"/>
      </c>
      <c r="G727" s="30">
        <f t="shared" si="117"/>
      </c>
      <c r="H727" t="e">
        <f t="shared" si="118"/>
        <v>#VALUE!</v>
      </c>
      <c r="I727">
        <f t="shared" si="119"/>
      </c>
      <c r="J727">
        <f>IF($E727="","",IF(COUNTIF(Team!$A$2:$A$1000,$E727)=0,1,""))</f>
      </c>
      <c r="K727">
        <f t="shared" si="113"/>
      </c>
      <c r="L727" s="30" t="e">
        <f t="shared" si="120"/>
        <v>#VALUE!</v>
      </c>
    </row>
    <row r="728" spans="3:12" ht="16.5">
      <c r="C728" s="1">
        <f t="shared" si="116"/>
      </c>
      <c r="D728">
        <f t="shared" si="114"/>
      </c>
      <c r="E728">
        <f t="shared" si="115"/>
      </c>
      <c r="F728" s="2">
        <f t="shared" si="112"/>
      </c>
      <c r="G728" s="30">
        <f t="shared" si="117"/>
      </c>
      <c r="H728" t="e">
        <f t="shared" si="118"/>
        <v>#VALUE!</v>
      </c>
      <c r="I728">
        <f t="shared" si="119"/>
      </c>
      <c r="J728">
        <f>IF($E728="","",IF(COUNTIF(Team!$A$2:$A$1000,$E728)=0,1,""))</f>
      </c>
      <c r="K728">
        <f t="shared" si="113"/>
      </c>
      <c r="L728" s="30" t="e">
        <f t="shared" si="120"/>
        <v>#VALUE!</v>
      </c>
    </row>
    <row r="729" spans="3:12" ht="16.5">
      <c r="C729" s="1">
        <f t="shared" si="116"/>
      </c>
      <c r="D729">
        <f t="shared" si="114"/>
      </c>
      <c r="E729">
        <f t="shared" si="115"/>
      </c>
      <c r="F729" s="2">
        <f t="shared" si="112"/>
      </c>
      <c r="G729" s="30">
        <f t="shared" si="117"/>
      </c>
      <c r="H729" t="e">
        <f t="shared" si="118"/>
        <v>#VALUE!</v>
      </c>
      <c r="I729">
        <f t="shared" si="119"/>
      </c>
      <c r="J729">
        <f>IF($E729="","",IF(COUNTIF(Team!$A$2:$A$1000,$E729)=0,1,""))</f>
      </c>
      <c r="K729">
        <f t="shared" si="113"/>
      </c>
      <c r="L729" s="30" t="e">
        <f t="shared" si="120"/>
        <v>#VALUE!</v>
      </c>
    </row>
    <row r="730" spans="3:12" ht="16.5">
      <c r="C730" s="1">
        <f t="shared" si="116"/>
      </c>
      <c r="D730">
        <f t="shared" si="114"/>
      </c>
      <c r="E730">
        <f t="shared" si="115"/>
      </c>
      <c r="F730" s="2">
        <f t="shared" si="112"/>
      </c>
      <c r="G730" s="30">
        <f t="shared" si="117"/>
      </c>
      <c r="H730" t="e">
        <f t="shared" si="118"/>
        <v>#VALUE!</v>
      </c>
      <c r="I730">
        <f t="shared" si="119"/>
      </c>
      <c r="J730">
        <f>IF($E730="","",IF(COUNTIF(Team!$A$2:$A$1000,$E730)=0,1,""))</f>
      </c>
      <c r="K730">
        <f t="shared" si="113"/>
      </c>
      <c r="L730" s="30" t="e">
        <f t="shared" si="120"/>
        <v>#VALUE!</v>
      </c>
    </row>
    <row r="731" spans="3:12" ht="16.5">
      <c r="C731" s="1">
        <f t="shared" si="116"/>
      </c>
      <c r="D731">
        <f t="shared" si="114"/>
      </c>
      <c r="E731">
        <f t="shared" si="115"/>
      </c>
      <c r="F731" s="2">
        <f t="shared" si="112"/>
      </c>
      <c r="G731" s="30">
        <f t="shared" si="117"/>
      </c>
      <c r="H731" t="e">
        <f t="shared" si="118"/>
        <v>#VALUE!</v>
      </c>
      <c r="I731">
        <f t="shared" si="119"/>
      </c>
      <c r="J731">
        <f>IF($E731="","",IF(COUNTIF(Team!$A$2:$A$1000,$E731)=0,1,""))</f>
      </c>
      <c r="K731">
        <f t="shared" si="113"/>
      </c>
      <c r="L731" s="30" t="e">
        <f t="shared" si="120"/>
        <v>#VALUE!</v>
      </c>
    </row>
    <row r="732" spans="3:12" ht="16.5">
      <c r="C732" s="1">
        <f t="shared" si="116"/>
      </c>
      <c r="D732">
        <f t="shared" si="114"/>
      </c>
      <c r="E732">
        <f t="shared" si="115"/>
      </c>
      <c r="F732" s="2">
        <f t="shared" si="112"/>
      </c>
      <c r="G732" s="30">
        <f t="shared" si="117"/>
      </c>
      <c r="H732" t="e">
        <f t="shared" si="118"/>
        <v>#VALUE!</v>
      </c>
      <c r="I732">
        <f t="shared" si="119"/>
      </c>
      <c r="J732">
        <f>IF($E732="","",IF(COUNTIF(Team!$A$2:$A$1000,$E732)=0,1,""))</f>
      </c>
      <c r="K732">
        <f t="shared" si="113"/>
      </c>
      <c r="L732" s="30" t="e">
        <f t="shared" si="120"/>
        <v>#VALUE!</v>
      </c>
    </row>
    <row r="733" spans="3:12" ht="16.5">
      <c r="C733" s="1">
        <f t="shared" si="116"/>
      </c>
      <c r="D733">
        <f t="shared" si="114"/>
      </c>
      <c r="E733">
        <f t="shared" si="115"/>
      </c>
      <c r="F733" s="2">
        <f t="shared" si="112"/>
      </c>
      <c r="G733" s="30">
        <f t="shared" si="117"/>
      </c>
      <c r="H733" t="e">
        <f t="shared" si="118"/>
        <v>#VALUE!</v>
      </c>
      <c r="I733">
        <f t="shared" si="119"/>
      </c>
      <c r="J733">
        <f>IF($E733="","",IF(COUNTIF(Team!$A$2:$A$1000,$E733)=0,1,""))</f>
      </c>
      <c r="K733">
        <f t="shared" si="113"/>
      </c>
      <c r="L733" s="30" t="e">
        <f t="shared" si="120"/>
        <v>#VALUE!</v>
      </c>
    </row>
    <row r="734" spans="3:12" ht="16.5">
      <c r="C734" s="1">
        <f t="shared" si="116"/>
      </c>
      <c r="D734">
        <f t="shared" si="114"/>
      </c>
      <c r="E734">
        <f t="shared" si="115"/>
      </c>
      <c r="F734" s="2">
        <f t="shared" si="112"/>
      </c>
      <c r="G734" s="30">
        <f t="shared" si="117"/>
      </c>
      <c r="H734" t="e">
        <f t="shared" si="118"/>
        <v>#VALUE!</v>
      </c>
      <c r="I734">
        <f t="shared" si="119"/>
      </c>
      <c r="J734">
        <f>IF($E734="","",IF(COUNTIF(Team!$A$2:$A$1000,$E734)=0,1,""))</f>
      </c>
      <c r="K734">
        <f t="shared" si="113"/>
      </c>
      <c r="L734" s="30" t="e">
        <f t="shared" si="120"/>
        <v>#VALUE!</v>
      </c>
    </row>
    <row r="735" spans="3:12" ht="16.5">
      <c r="C735" s="1">
        <f t="shared" si="116"/>
      </c>
      <c r="D735">
        <f t="shared" si="114"/>
      </c>
      <c r="E735">
        <f t="shared" si="115"/>
      </c>
      <c r="F735" s="2">
        <f t="shared" si="112"/>
      </c>
      <c r="G735" s="30">
        <f t="shared" si="117"/>
      </c>
      <c r="H735" t="e">
        <f t="shared" si="118"/>
        <v>#VALUE!</v>
      </c>
      <c r="I735">
        <f t="shared" si="119"/>
      </c>
      <c r="J735">
        <f>IF($E735="","",IF(COUNTIF(Team!$A$2:$A$1000,$E735)=0,1,""))</f>
      </c>
      <c r="K735">
        <f t="shared" si="113"/>
      </c>
      <c r="L735" s="30" t="e">
        <f t="shared" si="120"/>
        <v>#VALUE!</v>
      </c>
    </row>
    <row r="736" spans="3:12" ht="16.5">
      <c r="C736" s="1">
        <f t="shared" si="116"/>
      </c>
      <c r="D736">
        <f t="shared" si="114"/>
      </c>
      <c r="E736">
        <f t="shared" si="115"/>
      </c>
      <c r="F736" s="2">
        <f t="shared" si="112"/>
      </c>
      <c r="G736" s="30">
        <f t="shared" si="117"/>
      </c>
      <c r="H736" t="e">
        <f t="shared" si="118"/>
        <v>#VALUE!</v>
      </c>
      <c r="I736">
        <f t="shared" si="119"/>
      </c>
      <c r="J736">
        <f>IF($E736="","",IF(COUNTIF(Team!$A$2:$A$1000,$E736)=0,1,""))</f>
      </c>
      <c r="K736">
        <f t="shared" si="113"/>
      </c>
      <c r="L736" s="30" t="e">
        <f t="shared" si="120"/>
        <v>#VALUE!</v>
      </c>
    </row>
    <row r="737" spans="3:12" ht="16.5">
      <c r="C737" s="1">
        <f t="shared" si="116"/>
      </c>
      <c r="D737">
        <f t="shared" si="114"/>
      </c>
      <c r="E737">
        <f t="shared" si="115"/>
      </c>
      <c r="F737" s="2">
        <f t="shared" si="112"/>
      </c>
      <c r="G737" s="30">
        <f t="shared" si="117"/>
      </c>
      <c r="H737" t="e">
        <f t="shared" si="118"/>
        <v>#VALUE!</v>
      </c>
      <c r="I737">
        <f t="shared" si="119"/>
      </c>
      <c r="J737">
        <f>IF($E737="","",IF(COUNTIF(Team!$A$2:$A$1000,$E737)=0,1,""))</f>
      </c>
      <c r="K737">
        <f t="shared" si="113"/>
      </c>
      <c r="L737" s="30" t="e">
        <f t="shared" si="120"/>
        <v>#VALUE!</v>
      </c>
    </row>
    <row r="738" spans="3:12" ht="16.5">
      <c r="C738" s="1">
        <f t="shared" si="116"/>
      </c>
      <c r="D738">
        <f t="shared" si="114"/>
      </c>
      <c r="E738">
        <f t="shared" si="115"/>
      </c>
      <c r="F738" s="2">
        <f t="shared" si="112"/>
      </c>
      <c r="G738" s="30">
        <f t="shared" si="117"/>
      </c>
      <c r="H738" t="e">
        <f t="shared" si="118"/>
        <v>#VALUE!</v>
      </c>
      <c r="I738">
        <f t="shared" si="119"/>
      </c>
      <c r="J738">
        <f>IF($E738="","",IF(COUNTIF(Team!$A$2:$A$1000,$E738)=0,1,""))</f>
      </c>
      <c r="K738">
        <f t="shared" si="113"/>
      </c>
      <c r="L738" s="30" t="e">
        <f t="shared" si="120"/>
        <v>#VALUE!</v>
      </c>
    </row>
    <row r="739" spans="3:12" ht="16.5">
      <c r="C739" s="1">
        <f t="shared" si="116"/>
      </c>
      <c r="D739">
        <f t="shared" si="114"/>
      </c>
      <c r="E739">
        <f t="shared" si="115"/>
      </c>
      <c r="F739" s="2">
        <f t="shared" si="112"/>
      </c>
      <c r="G739" s="30">
        <f t="shared" si="117"/>
      </c>
      <c r="H739" t="e">
        <f t="shared" si="118"/>
        <v>#VALUE!</v>
      </c>
      <c r="I739">
        <f t="shared" si="119"/>
      </c>
      <c r="J739">
        <f>IF($E739="","",IF(COUNTIF(Team!$A$2:$A$1000,$E739)=0,1,""))</f>
      </c>
      <c r="K739">
        <f t="shared" si="113"/>
      </c>
      <c r="L739" s="30" t="e">
        <f t="shared" si="120"/>
        <v>#VALUE!</v>
      </c>
    </row>
    <row r="740" spans="3:12" ht="16.5">
      <c r="C740" s="1">
        <f t="shared" si="116"/>
      </c>
      <c r="D740">
        <f t="shared" si="114"/>
      </c>
      <c r="E740">
        <f t="shared" si="115"/>
      </c>
      <c r="F740" s="2">
        <f t="shared" si="112"/>
      </c>
      <c r="G740" s="30">
        <f t="shared" si="117"/>
      </c>
      <c r="H740" t="e">
        <f t="shared" si="118"/>
        <v>#VALUE!</v>
      </c>
      <c r="I740">
        <f t="shared" si="119"/>
      </c>
      <c r="J740">
        <f>IF($E740="","",IF(COUNTIF(Team!$A$2:$A$1000,$E740)=0,1,""))</f>
      </c>
      <c r="K740">
        <f t="shared" si="113"/>
      </c>
      <c r="L740" s="30" t="e">
        <f t="shared" si="120"/>
        <v>#VALUE!</v>
      </c>
    </row>
    <row r="741" spans="3:12" ht="16.5">
      <c r="C741" s="1">
        <f t="shared" si="116"/>
      </c>
      <c r="D741">
        <f t="shared" si="114"/>
      </c>
      <c r="E741">
        <f t="shared" si="115"/>
      </c>
      <c r="F741" s="2">
        <f t="shared" si="112"/>
      </c>
      <c r="G741" s="30">
        <f t="shared" si="117"/>
      </c>
      <c r="H741" t="e">
        <f t="shared" si="118"/>
        <v>#VALUE!</v>
      </c>
      <c r="I741">
        <f t="shared" si="119"/>
      </c>
      <c r="J741">
        <f>IF($E741="","",IF(COUNTIF(Team!$A$2:$A$1000,$E741)=0,1,""))</f>
      </c>
      <c r="K741">
        <f t="shared" si="113"/>
      </c>
      <c r="L741" s="30" t="e">
        <f t="shared" si="120"/>
        <v>#VALUE!</v>
      </c>
    </row>
    <row r="742" spans="3:12" ht="16.5">
      <c r="C742" s="1">
        <f t="shared" si="116"/>
      </c>
      <c r="D742">
        <f t="shared" si="114"/>
      </c>
      <c r="E742">
        <f t="shared" si="115"/>
      </c>
      <c r="F742" s="2">
        <f t="shared" si="112"/>
      </c>
      <c r="G742" s="30">
        <f t="shared" si="117"/>
      </c>
      <c r="H742" t="e">
        <f t="shared" si="118"/>
        <v>#VALUE!</v>
      </c>
      <c r="I742">
        <f t="shared" si="119"/>
      </c>
      <c r="J742">
        <f>IF($E742="","",IF(COUNTIF(Team!$A$2:$A$1000,$E742)=0,1,""))</f>
      </c>
      <c r="K742">
        <f t="shared" si="113"/>
      </c>
      <c r="L742" s="30" t="e">
        <f t="shared" si="120"/>
        <v>#VALUE!</v>
      </c>
    </row>
    <row r="743" spans="3:12" ht="16.5">
      <c r="C743" s="1">
        <f t="shared" si="116"/>
      </c>
      <c r="D743">
        <f t="shared" si="114"/>
      </c>
      <c r="E743">
        <f t="shared" si="115"/>
      </c>
      <c r="F743" s="2">
        <f t="shared" si="112"/>
      </c>
      <c r="G743" s="30">
        <f t="shared" si="117"/>
      </c>
      <c r="H743" t="e">
        <f t="shared" si="118"/>
        <v>#VALUE!</v>
      </c>
      <c r="I743">
        <f t="shared" si="119"/>
      </c>
      <c r="J743">
        <f>IF($E743="","",IF(COUNTIF(Team!$A$2:$A$1000,$E743)=0,1,""))</f>
      </c>
      <c r="K743">
        <f t="shared" si="113"/>
      </c>
      <c r="L743" s="30" t="e">
        <f t="shared" si="120"/>
        <v>#VALUE!</v>
      </c>
    </row>
    <row r="744" spans="3:12" ht="16.5">
      <c r="C744" s="1">
        <f t="shared" si="116"/>
      </c>
      <c r="D744">
        <f t="shared" si="114"/>
      </c>
      <c r="E744">
        <f t="shared" si="115"/>
      </c>
      <c r="F744" s="2">
        <f t="shared" si="112"/>
      </c>
      <c r="G744" s="30">
        <f t="shared" si="117"/>
      </c>
      <c r="H744" t="e">
        <f t="shared" si="118"/>
        <v>#VALUE!</v>
      </c>
      <c r="I744">
        <f t="shared" si="119"/>
      </c>
      <c r="J744">
        <f>IF($E744="","",IF(COUNTIF(Team!$A$2:$A$1000,$E744)=0,1,""))</f>
      </c>
      <c r="K744">
        <f t="shared" si="113"/>
      </c>
      <c r="L744" s="30" t="e">
        <f t="shared" si="120"/>
        <v>#VALUE!</v>
      </c>
    </row>
    <row r="745" spans="3:12" ht="16.5">
      <c r="C745" s="1">
        <f t="shared" si="116"/>
      </c>
      <c r="D745">
        <f t="shared" si="114"/>
      </c>
      <c r="E745">
        <f t="shared" si="115"/>
      </c>
      <c r="F745" s="2">
        <f t="shared" si="112"/>
      </c>
      <c r="G745" s="30">
        <f t="shared" si="117"/>
      </c>
      <c r="H745" t="e">
        <f t="shared" si="118"/>
        <v>#VALUE!</v>
      </c>
      <c r="I745">
        <f t="shared" si="119"/>
      </c>
      <c r="J745">
        <f>IF($E745="","",IF(COUNTIF(Team!$A$2:$A$1000,$E745)=0,1,""))</f>
      </c>
      <c r="K745">
        <f t="shared" si="113"/>
      </c>
      <c r="L745" s="30" t="e">
        <f t="shared" si="120"/>
        <v>#VALUE!</v>
      </c>
    </row>
    <row r="746" spans="3:12" ht="16.5">
      <c r="C746" s="1">
        <f t="shared" si="116"/>
      </c>
      <c r="D746">
        <f t="shared" si="114"/>
      </c>
      <c r="E746">
        <f t="shared" si="115"/>
      </c>
      <c r="F746" s="2">
        <f t="shared" si="112"/>
      </c>
      <c r="G746" s="30">
        <f t="shared" si="117"/>
      </c>
      <c r="H746" t="e">
        <f t="shared" si="118"/>
        <v>#VALUE!</v>
      </c>
      <c r="I746">
        <f t="shared" si="119"/>
      </c>
      <c r="J746">
        <f>IF($E746="","",IF(COUNTIF(Team!$A$2:$A$1000,$E746)=0,1,""))</f>
      </c>
      <c r="K746">
        <f t="shared" si="113"/>
      </c>
      <c r="L746" s="30" t="e">
        <f t="shared" si="120"/>
        <v>#VALUE!</v>
      </c>
    </row>
    <row r="747" spans="3:12" ht="16.5">
      <c r="C747" s="1">
        <f t="shared" si="116"/>
      </c>
      <c r="D747">
        <f t="shared" si="114"/>
      </c>
      <c r="E747">
        <f t="shared" si="115"/>
      </c>
      <c r="F747" s="2">
        <f t="shared" si="112"/>
      </c>
      <c r="G747" s="30">
        <f t="shared" si="117"/>
      </c>
      <c r="H747" t="e">
        <f t="shared" si="118"/>
        <v>#VALUE!</v>
      </c>
      <c r="I747">
        <f t="shared" si="119"/>
      </c>
      <c r="J747">
        <f>IF($E747="","",IF(COUNTIF(Team!$A$2:$A$1000,$E747)=0,1,""))</f>
      </c>
      <c r="K747">
        <f t="shared" si="113"/>
      </c>
      <c r="L747" s="30" t="e">
        <f t="shared" si="120"/>
        <v>#VALUE!</v>
      </c>
    </row>
    <row r="748" spans="3:12" ht="16.5">
      <c r="C748" s="1">
        <f t="shared" si="116"/>
      </c>
      <c r="D748">
        <f t="shared" si="114"/>
      </c>
      <c r="E748">
        <f t="shared" si="115"/>
      </c>
      <c r="F748" s="2">
        <f t="shared" si="112"/>
      </c>
      <c r="G748" s="30">
        <f t="shared" si="117"/>
      </c>
      <c r="H748" t="e">
        <f t="shared" si="118"/>
        <v>#VALUE!</v>
      </c>
      <c r="I748">
        <f t="shared" si="119"/>
      </c>
      <c r="J748">
        <f>IF($E748="","",IF(COUNTIF(Team!$A$2:$A$1000,$E748)=0,1,""))</f>
      </c>
      <c r="K748">
        <f t="shared" si="113"/>
      </c>
      <c r="L748" s="30" t="e">
        <f t="shared" si="120"/>
        <v>#VALUE!</v>
      </c>
    </row>
    <row r="749" spans="3:12" ht="16.5">
      <c r="C749" s="1">
        <f t="shared" si="116"/>
      </c>
      <c r="D749">
        <f t="shared" si="114"/>
      </c>
      <c r="E749">
        <f t="shared" si="115"/>
      </c>
      <c r="F749" s="2">
        <f t="shared" si="112"/>
      </c>
      <c r="G749" s="30">
        <f t="shared" si="117"/>
      </c>
      <c r="H749" t="e">
        <f t="shared" si="118"/>
        <v>#VALUE!</v>
      </c>
      <c r="I749">
        <f t="shared" si="119"/>
      </c>
      <c r="J749">
        <f>IF($E749="","",IF(COUNTIF(Team!$A$2:$A$1000,$E749)=0,1,""))</f>
      </c>
      <c r="K749">
        <f t="shared" si="113"/>
      </c>
      <c r="L749" s="30" t="e">
        <f t="shared" si="120"/>
        <v>#VALUE!</v>
      </c>
    </row>
    <row r="750" spans="3:12" ht="16.5">
      <c r="C750" s="1">
        <f t="shared" si="116"/>
      </c>
      <c r="D750">
        <f t="shared" si="114"/>
      </c>
      <c r="E750">
        <f t="shared" si="115"/>
      </c>
      <c r="F750" s="2">
        <f t="shared" si="112"/>
      </c>
      <c r="G750" s="30">
        <f t="shared" si="117"/>
      </c>
      <c r="H750" t="e">
        <f t="shared" si="118"/>
        <v>#VALUE!</v>
      </c>
      <c r="I750">
        <f t="shared" si="119"/>
      </c>
      <c r="J750">
        <f>IF($E750="","",IF(COUNTIF(Team!$A$2:$A$1000,$E750)=0,1,""))</f>
      </c>
      <c r="K750">
        <f t="shared" si="113"/>
      </c>
      <c r="L750" s="30" t="e">
        <f t="shared" si="120"/>
        <v>#VALUE!</v>
      </c>
    </row>
    <row r="751" spans="3:12" ht="16.5">
      <c r="C751" s="1">
        <f t="shared" si="116"/>
      </c>
      <c r="D751">
        <f t="shared" si="114"/>
      </c>
      <c r="E751">
        <f t="shared" si="115"/>
      </c>
      <c r="F751" s="2">
        <f t="shared" si="112"/>
      </c>
      <c r="G751" s="30">
        <f t="shared" si="117"/>
      </c>
      <c r="H751" t="e">
        <f t="shared" si="118"/>
        <v>#VALUE!</v>
      </c>
      <c r="I751">
        <f t="shared" si="119"/>
      </c>
      <c r="J751">
        <f>IF($E751="","",IF(COUNTIF(Team!$A$2:$A$1000,$E751)=0,1,""))</f>
      </c>
      <c r="K751">
        <f t="shared" si="113"/>
      </c>
      <c r="L751" s="30" t="e">
        <f t="shared" si="120"/>
        <v>#VALUE!</v>
      </c>
    </row>
    <row r="752" spans="3:12" ht="16.5">
      <c r="C752" s="1">
        <f t="shared" si="116"/>
      </c>
      <c r="D752">
        <f t="shared" si="114"/>
      </c>
      <c r="E752">
        <f t="shared" si="115"/>
      </c>
      <c r="F752" s="2">
        <f t="shared" si="112"/>
      </c>
      <c r="G752" s="30">
        <f t="shared" si="117"/>
      </c>
      <c r="H752" t="e">
        <f t="shared" si="118"/>
        <v>#VALUE!</v>
      </c>
      <c r="I752">
        <f t="shared" si="119"/>
      </c>
      <c r="J752">
        <f>IF($E752="","",IF(COUNTIF(Team!$A$2:$A$1000,$E752)=0,1,""))</f>
      </c>
      <c r="K752">
        <f t="shared" si="113"/>
      </c>
      <c r="L752" s="30" t="e">
        <f t="shared" si="120"/>
        <v>#VALUE!</v>
      </c>
    </row>
    <row r="753" spans="3:12" ht="16.5">
      <c r="C753" s="1">
        <f t="shared" si="116"/>
      </c>
      <c r="D753">
        <f t="shared" si="114"/>
      </c>
      <c r="E753">
        <f t="shared" si="115"/>
      </c>
      <c r="F753" s="2">
        <f t="shared" si="112"/>
      </c>
      <c r="G753" s="30">
        <f t="shared" si="117"/>
      </c>
      <c r="H753" t="e">
        <f t="shared" si="118"/>
        <v>#VALUE!</v>
      </c>
      <c r="I753">
        <f t="shared" si="119"/>
      </c>
      <c r="J753">
        <f>IF($E753="","",IF(COUNTIF(Team!$A$2:$A$1000,$E753)=0,1,""))</f>
      </c>
      <c r="K753">
        <f t="shared" si="113"/>
      </c>
      <c r="L753" s="30" t="e">
        <f t="shared" si="120"/>
        <v>#VALUE!</v>
      </c>
    </row>
    <row r="754" spans="3:12" ht="16.5">
      <c r="C754" s="1">
        <f t="shared" si="116"/>
      </c>
      <c r="D754">
        <f t="shared" si="114"/>
      </c>
      <c r="E754">
        <f t="shared" si="115"/>
      </c>
      <c r="F754" s="2">
        <f t="shared" si="112"/>
      </c>
      <c r="G754" s="30">
        <f t="shared" si="117"/>
      </c>
      <c r="H754" t="e">
        <f t="shared" si="118"/>
        <v>#VALUE!</v>
      </c>
      <c r="I754">
        <f t="shared" si="119"/>
      </c>
      <c r="J754">
        <f>IF($E754="","",IF(COUNTIF(Team!$A$2:$A$1000,$E754)=0,1,""))</f>
      </c>
      <c r="K754">
        <f t="shared" si="113"/>
      </c>
      <c r="L754" s="30" t="e">
        <f t="shared" si="120"/>
        <v>#VALUE!</v>
      </c>
    </row>
    <row r="755" spans="3:12" ht="16.5">
      <c r="C755" s="1">
        <f t="shared" si="116"/>
      </c>
      <c r="D755">
        <f t="shared" si="114"/>
      </c>
      <c r="E755">
        <f t="shared" si="115"/>
      </c>
      <c r="F755" s="2">
        <f aca="true" t="shared" si="121" ref="F755:F818">IF(ISERROR(TIME(MID($B755,6,2),MID($B755,8,2),0)),"",TIME(MID($B755,6,2),MID($B755,8,2),0))</f>
      </c>
      <c r="G755" s="30">
        <f t="shared" si="117"/>
      </c>
      <c r="H755" t="e">
        <f t="shared" si="118"/>
        <v>#VALUE!</v>
      </c>
      <c r="I755">
        <f t="shared" si="119"/>
      </c>
      <c r="J755">
        <f>IF($E755="","",IF(COUNTIF(Team!$A$2:$A$1000,$E755)=0,1,""))</f>
      </c>
      <c r="K755">
        <f aca="true" t="shared" si="122" ref="K755:K818">IF($E755="","",IF(LEN($B755)&lt;&gt;9,1,""))</f>
      </c>
      <c r="L755" s="30" t="e">
        <f t="shared" si="120"/>
        <v>#VALUE!</v>
      </c>
    </row>
    <row r="756" spans="3:12" ht="16.5">
      <c r="C756" s="1">
        <f t="shared" si="116"/>
      </c>
      <c r="D756">
        <f t="shared" si="114"/>
      </c>
      <c r="E756">
        <f t="shared" si="115"/>
      </c>
      <c r="F756" s="2">
        <f t="shared" si="121"/>
      </c>
      <c r="G756" s="30">
        <f t="shared" si="117"/>
      </c>
      <c r="H756" t="e">
        <f t="shared" si="118"/>
        <v>#VALUE!</v>
      </c>
      <c r="I756">
        <f t="shared" si="119"/>
      </c>
      <c r="J756">
        <f>IF($E756="","",IF(COUNTIF(Team!$A$2:$A$1000,$E756)=0,1,""))</f>
      </c>
      <c r="K756">
        <f t="shared" si="122"/>
      </c>
      <c r="L756" s="30" t="e">
        <f t="shared" si="120"/>
        <v>#VALUE!</v>
      </c>
    </row>
    <row r="757" spans="3:12" ht="16.5">
      <c r="C757" s="1">
        <f t="shared" si="116"/>
      </c>
      <c r="D757">
        <f t="shared" si="114"/>
      </c>
      <c r="E757">
        <f t="shared" si="115"/>
      </c>
      <c r="F757" s="2">
        <f t="shared" si="121"/>
      </c>
      <c r="G757" s="30">
        <f t="shared" si="117"/>
      </c>
      <c r="H757" t="e">
        <f t="shared" si="118"/>
        <v>#VALUE!</v>
      </c>
      <c r="I757">
        <f t="shared" si="119"/>
      </c>
      <c r="J757">
        <f>IF($E757="","",IF(COUNTIF(Team!$A$2:$A$1000,$E757)=0,1,""))</f>
      </c>
      <c r="K757">
        <f t="shared" si="122"/>
      </c>
      <c r="L757" s="30" t="e">
        <f t="shared" si="120"/>
        <v>#VALUE!</v>
      </c>
    </row>
    <row r="758" spans="3:12" ht="16.5">
      <c r="C758" s="1">
        <f t="shared" si="116"/>
      </c>
      <c r="D758">
        <f t="shared" si="114"/>
      </c>
      <c r="E758">
        <f t="shared" si="115"/>
      </c>
      <c r="F758" s="2">
        <f t="shared" si="121"/>
      </c>
      <c r="G758" s="30">
        <f t="shared" si="117"/>
      </c>
      <c r="H758" t="e">
        <f t="shared" si="118"/>
        <v>#VALUE!</v>
      </c>
      <c r="I758">
        <f t="shared" si="119"/>
      </c>
      <c r="J758">
        <f>IF($E758="","",IF(COUNTIF(Team!$A$2:$A$1000,$E758)=0,1,""))</f>
      </c>
      <c r="K758">
        <f t="shared" si="122"/>
      </c>
      <c r="L758" s="30" t="e">
        <f t="shared" si="120"/>
        <v>#VALUE!</v>
      </c>
    </row>
    <row r="759" spans="3:12" ht="16.5">
      <c r="C759" s="1">
        <f t="shared" si="116"/>
      </c>
      <c r="D759">
        <f t="shared" si="114"/>
      </c>
      <c r="E759">
        <f t="shared" si="115"/>
      </c>
      <c r="F759" s="2">
        <f t="shared" si="121"/>
      </c>
      <c r="G759" s="30">
        <f t="shared" si="117"/>
      </c>
      <c r="H759" t="e">
        <f t="shared" si="118"/>
        <v>#VALUE!</v>
      </c>
      <c r="I759">
        <f t="shared" si="119"/>
      </c>
      <c r="J759">
        <f>IF($E759="","",IF(COUNTIF(Team!$A$2:$A$1000,$E759)=0,1,""))</f>
      </c>
      <c r="K759">
        <f t="shared" si="122"/>
      </c>
      <c r="L759" s="30" t="e">
        <f t="shared" si="120"/>
        <v>#VALUE!</v>
      </c>
    </row>
    <row r="760" spans="3:12" ht="16.5">
      <c r="C760" s="1">
        <f t="shared" si="116"/>
      </c>
      <c r="D760">
        <f t="shared" si="114"/>
      </c>
      <c r="E760">
        <f t="shared" si="115"/>
      </c>
      <c r="F760" s="2">
        <f t="shared" si="121"/>
      </c>
      <c r="G760" s="30">
        <f t="shared" si="117"/>
      </c>
      <c r="H760" t="e">
        <f t="shared" si="118"/>
        <v>#VALUE!</v>
      </c>
      <c r="I760">
        <f t="shared" si="119"/>
      </c>
      <c r="J760">
        <f>IF($E760="","",IF(COUNTIF(Team!$A$2:$A$1000,$E760)=0,1,""))</f>
      </c>
      <c r="K760">
        <f t="shared" si="122"/>
      </c>
      <c r="L760" s="30" t="e">
        <f t="shared" si="120"/>
        <v>#VALUE!</v>
      </c>
    </row>
    <row r="761" spans="3:12" ht="16.5">
      <c r="C761" s="1">
        <f t="shared" si="116"/>
      </c>
      <c r="D761">
        <f t="shared" si="114"/>
      </c>
      <c r="E761">
        <f t="shared" si="115"/>
      </c>
      <c r="F761" s="2">
        <f t="shared" si="121"/>
      </c>
      <c r="G761" s="30">
        <f t="shared" si="117"/>
      </c>
      <c r="H761" t="e">
        <f t="shared" si="118"/>
        <v>#VALUE!</v>
      </c>
      <c r="I761">
        <f t="shared" si="119"/>
      </c>
      <c r="J761">
        <f>IF($E761="","",IF(COUNTIF(Team!$A$2:$A$1000,$E761)=0,1,""))</f>
      </c>
      <c r="K761">
        <f t="shared" si="122"/>
      </c>
      <c r="L761" s="30" t="e">
        <f t="shared" si="120"/>
        <v>#VALUE!</v>
      </c>
    </row>
    <row r="762" spans="3:12" ht="16.5">
      <c r="C762" s="1">
        <f t="shared" si="116"/>
      </c>
      <c r="D762">
        <f t="shared" si="114"/>
      </c>
      <c r="E762">
        <f t="shared" si="115"/>
      </c>
      <c r="F762" s="2">
        <f t="shared" si="121"/>
      </c>
      <c r="G762" s="30">
        <f t="shared" si="117"/>
      </c>
      <c r="H762" t="e">
        <f t="shared" si="118"/>
        <v>#VALUE!</v>
      </c>
      <c r="I762">
        <f t="shared" si="119"/>
      </c>
      <c r="J762">
        <f>IF($E762="","",IF(COUNTIF(Team!$A$2:$A$1000,$E762)=0,1,""))</f>
      </c>
      <c r="K762">
        <f t="shared" si="122"/>
      </c>
      <c r="L762" s="30" t="e">
        <f t="shared" si="120"/>
        <v>#VALUE!</v>
      </c>
    </row>
    <row r="763" spans="3:12" ht="16.5">
      <c r="C763" s="1">
        <f t="shared" si="116"/>
      </c>
      <c r="D763">
        <f t="shared" si="114"/>
      </c>
      <c r="E763">
        <f t="shared" si="115"/>
      </c>
      <c r="F763" s="2">
        <f t="shared" si="121"/>
      </c>
      <c r="G763" s="30">
        <f t="shared" si="117"/>
      </c>
      <c r="H763" t="e">
        <f t="shared" si="118"/>
        <v>#VALUE!</v>
      </c>
      <c r="I763">
        <f t="shared" si="119"/>
      </c>
      <c r="J763">
        <f>IF($E763="","",IF(COUNTIF(Team!$A$2:$A$1000,$E763)=0,1,""))</f>
      </c>
      <c r="K763">
        <f t="shared" si="122"/>
      </c>
      <c r="L763" s="30" t="e">
        <f t="shared" si="120"/>
        <v>#VALUE!</v>
      </c>
    </row>
    <row r="764" spans="3:12" ht="16.5">
      <c r="C764" s="1">
        <f t="shared" si="116"/>
      </c>
      <c r="D764">
        <f t="shared" si="114"/>
      </c>
      <c r="E764">
        <f t="shared" si="115"/>
      </c>
      <c r="F764" s="2">
        <f t="shared" si="121"/>
      </c>
      <c r="G764" s="30">
        <f t="shared" si="117"/>
      </c>
      <c r="H764" t="e">
        <f t="shared" si="118"/>
        <v>#VALUE!</v>
      </c>
      <c r="I764">
        <f t="shared" si="119"/>
      </c>
      <c r="J764">
        <f>IF($E764="","",IF(COUNTIF(Team!$A$2:$A$1000,$E764)=0,1,""))</f>
      </c>
      <c r="K764">
        <f t="shared" si="122"/>
      </c>
      <c r="L764" s="30" t="e">
        <f t="shared" si="120"/>
        <v>#VALUE!</v>
      </c>
    </row>
    <row r="765" spans="3:12" ht="16.5">
      <c r="C765" s="1">
        <f t="shared" si="116"/>
      </c>
      <c r="D765">
        <f t="shared" si="114"/>
      </c>
      <c r="E765">
        <f t="shared" si="115"/>
      </c>
      <c r="F765" s="2">
        <f t="shared" si="121"/>
      </c>
      <c r="G765" s="30">
        <f t="shared" si="117"/>
      </c>
      <c r="H765" t="e">
        <f t="shared" si="118"/>
        <v>#VALUE!</v>
      </c>
      <c r="I765">
        <f t="shared" si="119"/>
      </c>
      <c r="J765">
        <f>IF($E765="","",IF(COUNTIF(Team!$A$2:$A$1000,$E765)=0,1,""))</f>
      </c>
      <c r="K765">
        <f t="shared" si="122"/>
      </c>
      <c r="L765" s="30" t="e">
        <f t="shared" si="120"/>
        <v>#VALUE!</v>
      </c>
    </row>
    <row r="766" spans="3:12" ht="16.5">
      <c r="C766" s="1">
        <f t="shared" si="116"/>
      </c>
      <c r="D766">
        <f t="shared" si="114"/>
      </c>
      <c r="E766">
        <f t="shared" si="115"/>
      </c>
      <c r="F766" s="2">
        <f t="shared" si="121"/>
      </c>
      <c r="G766" s="30">
        <f t="shared" si="117"/>
      </c>
      <c r="H766" t="e">
        <f t="shared" si="118"/>
        <v>#VALUE!</v>
      </c>
      <c r="I766">
        <f t="shared" si="119"/>
      </c>
      <c r="J766">
        <f>IF($E766="","",IF(COUNTIF(Team!$A$2:$A$1000,$E766)=0,1,""))</f>
      </c>
      <c r="K766">
        <f t="shared" si="122"/>
      </c>
      <c r="L766" s="30" t="e">
        <f t="shared" si="120"/>
        <v>#VALUE!</v>
      </c>
    </row>
    <row r="767" spans="3:12" ht="16.5">
      <c r="C767" s="1">
        <f t="shared" si="116"/>
      </c>
      <c r="D767">
        <f t="shared" si="114"/>
      </c>
      <c r="E767">
        <f t="shared" si="115"/>
      </c>
      <c r="F767" s="2">
        <f t="shared" si="121"/>
      </c>
      <c r="G767" s="30">
        <f t="shared" si="117"/>
      </c>
      <c r="H767" t="e">
        <f t="shared" si="118"/>
        <v>#VALUE!</v>
      </c>
      <c r="I767">
        <f t="shared" si="119"/>
      </c>
      <c r="J767">
        <f>IF($E767="","",IF(COUNTIF(Team!$A$2:$A$1000,$E767)=0,1,""))</f>
      </c>
      <c r="K767">
        <f t="shared" si="122"/>
      </c>
      <c r="L767" s="30" t="e">
        <f t="shared" si="120"/>
        <v>#VALUE!</v>
      </c>
    </row>
    <row r="768" spans="3:12" ht="16.5">
      <c r="C768" s="1">
        <f t="shared" si="116"/>
      </c>
      <c r="D768">
        <f t="shared" si="114"/>
      </c>
      <c r="E768">
        <f t="shared" si="115"/>
      </c>
      <c r="F768" s="2">
        <f t="shared" si="121"/>
      </c>
      <c r="G768" s="30">
        <f t="shared" si="117"/>
      </c>
      <c r="H768" t="e">
        <f t="shared" si="118"/>
        <v>#VALUE!</v>
      </c>
      <c r="I768">
        <f t="shared" si="119"/>
      </c>
      <c r="J768">
        <f>IF($E768="","",IF(COUNTIF(Team!$A$2:$A$1000,$E768)=0,1,""))</f>
      </c>
      <c r="K768">
        <f t="shared" si="122"/>
      </c>
      <c r="L768" s="30" t="e">
        <f t="shared" si="120"/>
        <v>#VALUE!</v>
      </c>
    </row>
    <row r="769" spans="3:12" ht="16.5">
      <c r="C769" s="1">
        <f t="shared" si="116"/>
      </c>
      <c r="D769">
        <f t="shared" si="114"/>
      </c>
      <c r="E769">
        <f t="shared" si="115"/>
      </c>
      <c r="F769" s="2">
        <f t="shared" si="121"/>
      </c>
      <c r="G769" s="30">
        <f t="shared" si="117"/>
      </c>
      <c r="H769" t="e">
        <f t="shared" si="118"/>
        <v>#VALUE!</v>
      </c>
      <c r="I769">
        <f t="shared" si="119"/>
      </c>
      <c r="J769">
        <f>IF($E769="","",IF(COUNTIF(Team!$A$2:$A$1000,$E769)=0,1,""))</f>
      </c>
      <c r="K769">
        <f t="shared" si="122"/>
      </c>
      <c r="L769" s="30" t="e">
        <f t="shared" si="120"/>
        <v>#VALUE!</v>
      </c>
    </row>
    <row r="770" spans="3:12" ht="16.5">
      <c r="C770" s="1">
        <f t="shared" si="116"/>
      </c>
      <c r="D770">
        <f t="shared" si="114"/>
      </c>
      <c r="E770">
        <f t="shared" si="115"/>
      </c>
      <c r="F770" s="2">
        <f t="shared" si="121"/>
      </c>
      <c r="G770" s="30">
        <f t="shared" si="117"/>
      </c>
      <c r="H770" t="e">
        <f t="shared" si="118"/>
        <v>#VALUE!</v>
      </c>
      <c r="I770">
        <f t="shared" si="119"/>
      </c>
      <c r="J770">
        <f>IF($E770="","",IF(COUNTIF(Team!$A$2:$A$1000,$E770)=0,1,""))</f>
      </c>
      <c r="K770">
        <f t="shared" si="122"/>
      </c>
      <c r="L770" s="30" t="e">
        <f t="shared" si="120"/>
        <v>#VALUE!</v>
      </c>
    </row>
    <row r="771" spans="3:12" ht="16.5">
      <c r="C771" s="1">
        <f t="shared" si="116"/>
      </c>
      <c r="D771">
        <f aca="true" t="shared" si="123" ref="D771:D834">LEFT($B771)</f>
      </c>
      <c r="E771">
        <f aca="true" t="shared" si="124" ref="E771:E834">MID($B771,2,4)</f>
      </c>
      <c r="F771" s="2">
        <f t="shared" si="121"/>
      </c>
      <c r="G771" s="30">
        <f t="shared" si="117"/>
      </c>
      <c r="H771" t="e">
        <f t="shared" si="118"/>
        <v>#VALUE!</v>
      </c>
      <c r="I771">
        <f t="shared" si="119"/>
      </c>
      <c r="J771">
        <f>IF($E771="","",IF(COUNTIF(Team!$A$2:$A$1000,$E771)=0,1,""))</f>
      </c>
      <c r="K771">
        <f t="shared" si="122"/>
      </c>
      <c r="L771" s="30" t="e">
        <f t="shared" si="120"/>
        <v>#VALUE!</v>
      </c>
    </row>
    <row r="772" spans="3:12" ht="16.5">
      <c r="C772" s="1">
        <f aca="true" t="shared" si="125" ref="C772:C835">IF($B772&lt;&gt;"",LEFT($B772,5),"")</f>
      </c>
      <c r="D772">
        <f t="shared" si="123"/>
      </c>
      <c r="E772">
        <f t="shared" si="124"/>
      </c>
      <c r="F772" s="2">
        <f t="shared" si="121"/>
      </c>
      <c r="G772" s="30">
        <f aca="true" t="shared" si="126" ref="G772:G835">IF($C772&lt;&gt;"",COUNTIF($C$3:$C$1001,$C772)-1,"")</f>
      </c>
      <c r="H772" t="e">
        <f aca="true" t="shared" si="127" ref="H772:H835">IF(OR(VALUE(RIGHT($B772,2))&gt;60,VALUE(MID($B772,6,2))&gt;24),1,"")</f>
        <v>#VALUE!</v>
      </c>
      <c r="I772">
        <f aca="true" t="shared" si="128" ref="I772:I835">IF($B772&lt;&gt;"",IF(OR(VALUE(MID($B772,6,2))&lt;6,VALUE(MID($B772,6,4))&gt;1930),1,""),"")</f>
      </c>
      <c r="J772">
        <f>IF($E772="","",IF(COUNTIF(Team!$A$2:$A$1000,$E772)=0,1,""))</f>
      </c>
      <c r="K772">
        <f t="shared" si="122"/>
      </c>
      <c r="L772" s="30" t="e">
        <f aca="true" t="shared" si="129" ref="L772:L835">SUM(G772:K772)</f>
        <v>#VALUE!</v>
      </c>
    </row>
    <row r="773" spans="3:12" ht="16.5">
      <c r="C773" s="1">
        <f t="shared" si="125"/>
      </c>
      <c r="D773">
        <f t="shared" si="123"/>
      </c>
      <c r="E773">
        <f t="shared" si="124"/>
      </c>
      <c r="F773" s="2">
        <f t="shared" si="121"/>
      </c>
      <c r="G773" s="30">
        <f t="shared" si="126"/>
      </c>
      <c r="H773" t="e">
        <f t="shared" si="127"/>
        <v>#VALUE!</v>
      </c>
      <c r="I773">
        <f t="shared" si="128"/>
      </c>
      <c r="J773">
        <f>IF($E773="","",IF(COUNTIF(Team!$A$2:$A$1000,$E773)=0,1,""))</f>
      </c>
      <c r="K773">
        <f t="shared" si="122"/>
      </c>
      <c r="L773" s="30" t="e">
        <f t="shared" si="129"/>
        <v>#VALUE!</v>
      </c>
    </row>
    <row r="774" spans="3:12" ht="16.5">
      <c r="C774" s="1">
        <f t="shared" si="125"/>
      </c>
      <c r="D774">
        <f t="shared" si="123"/>
      </c>
      <c r="E774">
        <f t="shared" si="124"/>
      </c>
      <c r="F774" s="2">
        <f t="shared" si="121"/>
      </c>
      <c r="G774" s="30">
        <f t="shared" si="126"/>
      </c>
      <c r="H774" t="e">
        <f t="shared" si="127"/>
        <v>#VALUE!</v>
      </c>
      <c r="I774">
        <f t="shared" si="128"/>
      </c>
      <c r="J774">
        <f>IF($E774="","",IF(COUNTIF(Team!$A$2:$A$1000,$E774)=0,1,""))</f>
      </c>
      <c r="K774">
        <f t="shared" si="122"/>
      </c>
      <c r="L774" s="30" t="e">
        <f t="shared" si="129"/>
        <v>#VALUE!</v>
      </c>
    </row>
    <row r="775" spans="3:12" ht="16.5">
      <c r="C775" s="1">
        <f t="shared" si="125"/>
      </c>
      <c r="D775">
        <f t="shared" si="123"/>
      </c>
      <c r="E775">
        <f t="shared" si="124"/>
      </c>
      <c r="F775" s="2">
        <f t="shared" si="121"/>
      </c>
      <c r="G775" s="30">
        <f t="shared" si="126"/>
      </c>
      <c r="H775" t="e">
        <f t="shared" si="127"/>
        <v>#VALUE!</v>
      </c>
      <c r="I775">
        <f t="shared" si="128"/>
      </c>
      <c r="J775">
        <f>IF($E775="","",IF(COUNTIF(Team!$A$2:$A$1000,$E775)=0,1,""))</f>
      </c>
      <c r="K775">
        <f t="shared" si="122"/>
      </c>
      <c r="L775" s="30" t="e">
        <f t="shared" si="129"/>
        <v>#VALUE!</v>
      </c>
    </row>
    <row r="776" spans="3:12" ht="16.5">
      <c r="C776" s="1">
        <f t="shared" si="125"/>
      </c>
      <c r="D776">
        <f t="shared" si="123"/>
      </c>
      <c r="E776">
        <f t="shared" si="124"/>
      </c>
      <c r="F776" s="2">
        <f t="shared" si="121"/>
      </c>
      <c r="G776" s="30">
        <f t="shared" si="126"/>
      </c>
      <c r="H776" t="e">
        <f t="shared" si="127"/>
        <v>#VALUE!</v>
      </c>
      <c r="I776">
        <f t="shared" si="128"/>
      </c>
      <c r="J776">
        <f>IF($E776="","",IF(COUNTIF(Team!$A$2:$A$1000,$E776)=0,1,""))</f>
      </c>
      <c r="K776">
        <f t="shared" si="122"/>
      </c>
      <c r="L776" s="30" t="e">
        <f t="shared" si="129"/>
        <v>#VALUE!</v>
      </c>
    </row>
    <row r="777" spans="3:12" ht="16.5">
      <c r="C777" s="1">
        <f t="shared" si="125"/>
      </c>
      <c r="D777">
        <f t="shared" si="123"/>
      </c>
      <c r="E777">
        <f t="shared" si="124"/>
      </c>
      <c r="F777" s="2">
        <f t="shared" si="121"/>
      </c>
      <c r="G777" s="30">
        <f t="shared" si="126"/>
      </c>
      <c r="H777" t="e">
        <f t="shared" si="127"/>
        <v>#VALUE!</v>
      </c>
      <c r="I777">
        <f t="shared" si="128"/>
      </c>
      <c r="J777">
        <f>IF($E777="","",IF(COUNTIF(Team!$A$2:$A$1000,$E777)=0,1,""))</f>
      </c>
      <c r="K777">
        <f t="shared" si="122"/>
      </c>
      <c r="L777" s="30" t="e">
        <f t="shared" si="129"/>
        <v>#VALUE!</v>
      </c>
    </row>
    <row r="778" spans="3:12" ht="16.5">
      <c r="C778" s="1">
        <f t="shared" si="125"/>
      </c>
      <c r="D778">
        <f t="shared" si="123"/>
      </c>
      <c r="E778">
        <f t="shared" si="124"/>
      </c>
      <c r="F778" s="2">
        <f t="shared" si="121"/>
      </c>
      <c r="G778" s="30">
        <f t="shared" si="126"/>
      </c>
      <c r="H778" t="e">
        <f t="shared" si="127"/>
        <v>#VALUE!</v>
      </c>
      <c r="I778">
        <f t="shared" si="128"/>
      </c>
      <c r="J778">
        <f>IF($E778="","",IF(COUNTIF(Team!$A$2:$A$1000,$E778)=0,1,""))</f>
      </c>
      <c r="K778">
        <f t="shared" si="122"/>
      </c>
      <c r="L778" s="30" t="e">
        <f t="shared" si="129"/>
        <v>#VALUE!</v>
      </c>
    </row>
    <row r="779" spans="3:12" ht="16.5">
      <c r="C779" s="1">
        <f t="shared" si="125"/>
      </c>
      <c r="D779">
        <f t="shared" si="123"/>
      </c>
      <c r="E779">
        <f t="shared" si="124"/>
      </c>
      <c r="F779" s="2">
        <f t="shared" si="121"/>
      </c>
      <c r="G779" s="30">
        <f t="shared" si="126"/>
      </c>
      <c r="H779" t="e">
        <f t="shared" si="127"/>
        <v>#VALUE!</v>
      </c>
      <c r="I779">
        <f t="shared" si="128"/>
      </c>
      <c r="J779">
        <f>IF($E779="","",IF(COUNTIF(Team!$A$2:$A$1000,$E779)=0,1,""))</f>
      </c>
      <c r="K779">
        <f t="shared" si="122"/>
      </c>
      <c r="L779" s="30" t="e">
        <f t="shared" si="129"/>
        <v>#VALUE!</v>
      </c>
    </row>
    <row r="780" spans="3:12" ht="16.5">
      <c r="C780" s="1">
        <f t="shared" si="125"/>
      </c>
      <c r="D780">
        <f t="shared" si="123"/>
      </c>
      <c r="E780">
        <f t="shared" si="124"/>
      </c>
      <c r="F780" s="2">
        <f t="shared" si="121"/>
      </c>
      <c r="G780" s="30">
        <f t="shared" si="126"/>
      </c>
      <c r="H780" t="e">
        <f t="shared" si="127"/>
        <v>#VALUE!</v>
      </c>
      <c r="I780">
        <f t="shared" si="128"/>
      </c>
      <c r="J780">
        <f>IF($E780="","",IF(COUNTIF(Team!$A$2:$A$1000,$E780)=0,1,""))</f>
      </c>
      <c r="K780">
        <f t="shared" si="122"/>
      </c>
      <c r="L780" s="30" t="e">
        <f t="shared" si="129"/>
        <v>#VALUE!</v>
      </c>
    </row>
    <row r="781" spans="3:12" ht="16.5">
      <c r="C781" s="1">
        <f t="shared" si="125"/>
      </c>
      <c r="D781">
        <f t="shared" si="123"/>
      </c>
      <c r="E781">
        <f t="shared" si="124"/>
      </c>
      <c r="F781" s="2">
        <f t="shared" si="121"/>
      </c>
      <c r="G781" s="30">
        <f t="shared" si="126"/>
      </c>
      <c r="H781" t="e">
        <f t="shared" si="127"/>
        <v>#VALUE!</v>
      </c>
      <c r="I781">
        <f t="shared" si="128"/>
      </c>
      <c r="J781">
        <f>IF($E781="","",IF(COUNTIF(Team!$A$2:$A$1000,$E781)=0,1,""))</f>
      </c>
      <c r="K781">
        <f t="shared" si="122"/>
      </c>
      <c r="L781" s="30" t="e">
        <f t="shared" si="129"/>
        <v>#VALUE!</v>
      </c>
    </row>
    <row r="782" spans="3:12" ht="16.5">
      <c r="C782" s="1">
        <f t="shared" si="125"/>
      </c>
      <c r="D782">
        <f t="shared" si="123"/>
      </c>
      <c r="E782">
        <f t="shared" si="124"/>
      </c>
      <c r="F782" s="2">
        <f t="shared" si="121"/>
      </c>
      <c r="G782" s="30">
        <f t="shared" si="126"/>
      </c>
      <c r="H782" t="e">
        <f t="shared" si="127"/>
        <v>#VALUE!</v>
      </c>
      <c r="I782">
        <f t="shared" si="128"/>
      </c>
      <c r="J782">
        <f>IF($E782="","",IF(COUNTIF(Team!$A$2:$A$1000,$E782)=0,1,""))</f>
      </c>
      <c r="K782">
        <f t="shared" si="122"/>
      </c>
      <c r="L782" s="30" t="e">
        <f t="shared" si="129"/>
        <v>#VALUE!</v>
      </c>
    </row>
    <row r="783" spans="3:12" ht="16.5">
      <c r="C783" s="1">
        <f t="shared" si="125"/>
      </c>
      <c r="D783">
        <f t="shared" si="123"/>
      </c>
      <c r="E783">
        <f t="shared" si="124"/>
      </c>
      <c r="F783" s="2">
        <f t="shared" si="121"/>
      </c>
      <c r="G783" s="30">
        <f t="shared" si="126"/>
      </c>
      <c r="H783" t="e">
        <f t="shared" si="127"/>
        <v>#VALUE!</v>
      </c>
      <c r="I783">
        <f t="shared" si="128"/>
      </c>
      <c r="J783">
        <f>IF($E783="","",IF(COUNTIF(Team!$A$2:$A$1000,$E783)=0,1,""))</f>
      </c>
      <c r="K783">
        <f t="shared" si="122"/>
      </c>
      <c r="L783" s="30" t="e">
        <f t="shared" si="129"/>
        <v>#VALUE!</v>
      </c>
    </row>
    <row r="784" spans="3:12" ht="16.5">
      <c r="C784" s="1">
        <f t="shared" si="125"/>
      </c>
      <c r="D784">
        <f t="shared" si="123"/>
      </c>
      <c r="E784">
        <f t="shared" si="124"/>
      </c>
      <c r="F784" s="2">
        <f t="shared" si="121"/>
      </c>
      <c r="G784" s="30">
        <f t="shared" si="126"/>
      </c>
      <c r="H784" t="e">
        <f t="shared" si="127"/>
        <v>#VALUE!</v>
      </c>
      <c r="I784">
        <f t="shared" si="128"/>
      </c>
      <c r="J784">
        <f>IF($E784="","",IF(COUNTIF(Team!$A$2:$A$1000,$E784)=0,1,""))</f>
      </c>
      <c r="K784">
        <f t="shared" si="122"/>
      </c>
      <c r="L784" s="30" t="e">
        <f t="shared" si="129"/>
        <v>#VALUE!</v>
      </c>
    </row>
    <row r="785" spans="3:12" ht="16.5">
      <c r="C785" s="1">
        <f t="shared" si="125"/>
      </c>
      <c r="D785">
        <f t="shared" si="123"/>
      </c>
      <c r="E785">
        <f t="shared" si="124"/>
      </c>
      <c r="F785" s="2">
        <f t="shared" si="121"/>
      </c>
      <c r="G785" s="30">
        <f t="shared" si="126"/>
      </c>
      <c r="H785" t="e">
        <f t="shared" si="127"/>
        <v>#VALUE!</v>
      </c>
      <c r="I785">
        <f t="shared" si="128"/>
      </c>
      <c r="J785">
        <f>IF($E785="","",IF(COUNTIF(Team!$A$2:$A$1000,$E785)=0,1,""))</f>
      </c>
      <c r="K785">
        <f t="shared" si="122"/>
      </c>
      <c r="L785" s="30" t="e">
        <f t="shared" si="129"/>
        <v>#VALUE!</v>
      </c>
    </row>
    <row r="786" spans="3:12" ht="16.5">
      <c r="C786" s="1">
        <f t="shared" si="125"/>
      </c>
      <c r="D786">
        <f t="shared" si="123"/>
      </c>
      <c r="E786">
        <f t="shared" si="124"/>
      </c>
      <c r="F786" s="2">
        <f t="shared" si="121"/>
      </c>
      <c r="G786" s="30">
        <f t="shared" si="126"/>
      </c>
      <c r="H786" t="e">
        <f t="shared" si="127"/>
        <v>#VALUE!</v>
      </c>
      <c r="I786">
        <f t="shared" si="128"/>
      </c>
      <c r="J786">
        <f>IF($E786="","",IF(COUNTIF(Team!$A$2:$A$1000,$E786)=0,1,""))</f>
      </c>
      <c r="K786">
        <f t="shared" si="122"/>
      </c>
      <c r="L786" s="30" t="e">
        <f t="shared" si="129"/>
        <v>#VALUE!</v>
      </c>
    </row>
    <row r="787" spans="3:12" ht="16.5">
      <c r="C787" s="1">
        <f t="shared" si="125"/>
      </c>
      <c r="D787">
        <f t="shared" si="123"/>
      </c>
      <c r="E787">
        <f t="shared" si="124"/>
      </c>
      <c r="F787" s="2">
        <f t="shared" si="121"/>
      </c>
      <c r="G787" s="30">
        <f t="shared" si="126"/>
      </c>
      <c r="H787" t="e">
        <f t="shared" si="127"/>
        <v>#VALUE!</v>
      </c>
      <c r="I787">
        <f t="shared" si="128"/>
      </c>
      <c r="J787">
        <f>IF($E787="","",IF(COUNTIF(Team!$A$2:$A$1000,$E787)=0,1,""))</f>
      </c>
      <c r="K787">
        <f t="shared" si="122"/>
      </c>
      <c r="L787" s="30" t="e">
        <f t="shared" si="129"/>
        <v>#VALUE!</v>
      </c>
    </row>
    <row r="788" spans="3:12" ht="16.5">
      <c r="C788" s="1">
        <f t="shared" si="125"/>
      </c>
      <c r="D788">
        <f t="shared" si="123"/>
      </c>
      <c r="E788">
        <f t="shared" si="124"/>
      </c>
      <c r="F788" s="2">
        <f t="shared" si="121"/>
      </c>
      <c r="G788" s="30">
        <f t="shared" si="126"/>
      </c>
      <c r="H788" t="e">
        <f t="shared" si="127"/>
        <v>#VALUE!</v>
      </c>
      <c r="I788">
        <f t="shared" si="128"/>
      </c>
      <c r="J788">
        <f>IF($E788="","",IF(COUNTIF(Team!$A$2:$A$1000,$E788)=0,1,""))</f>
      </c>
      <c r="K788">
        <f t="shared" si="122"/>
      </c>
      <c r="L788" s="30" t="e">
        <f t="shared" si="129"/>
        <v>#VALUE!</v>
      </c>
    </row>
    <row r="789" spans="3:12" ht="16.5">
      <c r="C789" s="1">
        <f t="shared" si="125"/>
      </c>
      <c r="D789">
        <f t="shared" si="123"/>
      </c>
      <c r="E789">
        <f t="shared" si="124"/>
      </c>
      <c r="F789" s="2">
        <f t="shared" si="121"/>
      </c>
      <c r="G789" s="30">
        <f t="shared" si="126"/>
      </c>
      <c r="H789" t="e">
        <f t="shared" si="127"/>
        <v>#VALUE!</v>
      </c>
      <c r="I789">
        <f t="shared" si="128"/>
      </c>
      <c r="J789">
        <f>IF($E789="","",IF(COUNTIF(Team!$A$2:$A$1000,$E789)=0,1,""))</f>
      </c>
      <c r="K789">
        <f t="shared" si="122"/>
      </c>
      <c r="L789" s="30" t="e">
        <f t="shared" si="129"/>
        <v>#VALUE!</v>
      </c>
    </row>
    <row r="790" spans="3:12" ht="16.5">
      <c r="C790" s="1">
        <f t="shared" si="125"/>
      </c>
      <c r="D790">
        <f t="shared" si="123"/>
      </c>
      <c r="E790">
        <f t="shared" si="124"/>
      </c>
      <c r="F790" s="2">
        <f t="shared" si="121"/>
      </c>
      <c r="G790" s="30">
        <f t="shared" si="126"/>
      </c>
      <c r="H790" t="e">
        <f t="shared" si="127"/>
        <v>#VALUE!</v>
      </c>
      <c r="I790">
        <f t="shared" si="128"/>
      </c>
      <c r="J790">
        <f>IF($E790="","",IF(COUNTIF(Team!$A$2:$A$1000,$E790)=0,1,""))</f>
      </c>
      <c r="K790">
        <f t="shared" si="122"/>
      </c>
      <c r="L790" s="30" t="e">
        <f t="shared" si="129"/>
        <v>#VALUE!</v>
      </c>
    </row>
    <row r="791" spans="3:12" ht="16.5">
      <c r="C791" s="1">
        <f t="shared" si="125"/>
      </c>
      <c r="D791">
        <f t="shared" si="123"/>
      </c>
      <c r="E791">
        <f t="shared" si="124"/>
      </c>
      <c r="F791" s="2">
        <f t="shared" si="121"/>
      </c>
      <c r="G791" s="30">
        <f t="shared" si="126"/>
      </c>
      <c r="H791" t="e">
        <f t="shared" si="127"/>
        <v>#VALUE!</v>
      </c>
      <c r="I791">
        <f t="shared" si="128"/>
      </c>
      <c r="J791">
        <f>IF($E791="","",IF(COUNTIF(Team!$A$2:$A$1000,$E791)=0,1,""))</f>
      </c>
      <c r="K791">
        <f t="shared" si="122"/>
      </c>
      <c r="L791" s="30" t="e">
        <f t="shared" si="129"/>
        <v>#VALUE!</v>
      </c>
    </row>
    <row r="792" spans="3:12" ht="16.5">
      <c r="C792" s="1">
        <f t="shared" si="125"/>
      </c>
      <c r="D792">
        <f t="shared" si="123"/>
      </c>
      <c r="E792">
        <f t="shared" si="124"/>
      </c>
      <c r="F792" s="2">
        <f t="shared" si="121"/>
      </c>
      <c r="G792" s="30">
        <f t="shared" si="126"/>
      </c>
      <c r="H792" t="e">
        <f t="shared" si="127"/>
        <v>#VALUE!</v>
      </c>
      <c r="I792">
        <f t="shared" si="128"/>
      </c>
      <c r="J792">
        <f>IF($E792="","",IF(COUNTIF(Team!$A$2:$A$1000,$E792)=0,1,""))</f>
      </c>
      <c r="K792">
        <f t="shared" si="122"/>
      </c>
      <c r="L792" s="30" t="e">
        <f t="shared" si="129"/>
        <v>#VALUE!</v>
      </c>
    </row>
    <row r="793" spans="3:12" ht="16.5">
      <c r="C793" s="1">
        <f t="shared" si="125"/>
      </c>
      <c r="D793">
        <f t="shared" si="123"/>
      </c>
      <c r="E793">
        <f t="shared" si="124"/>
      </c>
      <c r="F793" s="2">
        <f t="shared" si="121"/>
      </c>
      <c r="G793" s="30">
        <f t="shared" si="126"/>
      </c>
      <c r="H793" t="e">
        <f t="shared" si="127"/>
        <v>#VALUE!</v>
      </c>
      <c r="I793">
        <f t="shared" si="128"/>
      </c>
      <c r="J793">
        <f>IF($E793="","",IF(COUNTIF(Team!$A$2:$A$1000,$E793)=0,1,""))</f>
      </c>
      <c r="K793">
        <f t="shared" si="122"/>
      </c>
      <c r="L793" s="30" t="e">
        <f t="shared" si="129"/>
        <v>#VALUE!</v>
      </c>
    </row>
    <row r="794" spans="3:12" ht="16.5">
      <c r="C794" s="1">
        <f t="shared" si="125"/>
      </c>
      <c r="D794">
        <f t="shared" si="123"/>
      </c>
      <c r="E794">
        <f t="shared" si="124"/>
      </c>
      <c r="F794" s="2">
        <f t="shared" si="121"/>
      </c>
      <c r="G794" s="30">
        <f t="shared" si="126"/>
      </c>
      <c r="H794" t="e">
        <f t="shared" si="127"/>
        <v>#VALUE!</v>
      </c>
      <c r="I794">
        <f t="shared" si="128"/>
      </c>
      <c r="J794">
        <f>IF($E794="","",IF(COUNTIF(Team!$A$2:$A$1000,$E794)=0,1,""))</f>
      </c>
      <c r="K794">
        <f t="shared" si="122"/>
      </c>
      <c r="L794" s="30" t="e">
        <f t="shared" si="129"/>
        <v>#VALUE!</v>
      </c>
    </row>
    <row r="795" spans="3:12" ht="16.5">
      <c r="C795" s="1">
        <f t="shared" si="125"/>
      </c>
      <c r="D795">
        <f t="shared" si="123"/>
      </c>
      <c r="E795">
        <f t="shared" si="124"/>
      </c>
      <c r="F795" s="2">
        <f t="shared" si="121"/>
      </c>
      <c r="G795" s="30">
        <f t="shared" si="126"/>
      </c>
      <c r="H795" t="e">
        <f t="shared" si="127"/>
        <v>#VALUE!</v>
      </c>
      <c r="I795">
        <f t="shared" si="128"/>
      </c>
      <c r="J795">
        <f>IF($E795="","",IF(COUNTIF(Team!$A$2:$A$1000,$E795)=0,1,""))</f>
      </c>
      <c r="K795">
        <f t="shared" si="122"/>
      </c>
      <c r="L795" s="30" t="e">
        <f t="shared" si="129"/>
        <v>#VALUE!</v>
      </c>
    </row>
    <row r="796" spans="3:12" ht="16.5">
      <c r="C796" s="1">
        <f t="shared" si="125"/>
      </c>
      <c r="D796">
        <f t="shared" si="123"/>
      </c>
      <c r="E796">
        <f t="shared" si="124"/>
      </c>
      <c r="F796" s="2">
        <f t="shared" si="121"/>
      </c>
      <c r="G796" s="30">
        <f t="shared" si="126"/>
      </c>
      <c r="H796" t="e">
        <f t="shared" si="127"/>
        <v>#VALUE!</v>
      </c>
      <c r="I796">
        <f t="shared" si="128"/>
      </c>
      <c r="J796">
        <f>IF($E796="","",IF(COUNTIF(Team!$A$2:$A$1000,$E796)=0,1,""))</f>
      </c>
      <c r="K796">
        <f t="shared" si="122"/>
      </c>
      <c r="L796" s="30" t="e">
        <f t="shared" si="129"/>
        <v>#VALUE!</v>
      </c>
    </row>
    <row r="797" spans="3:12" ht="16.5">
      <c r="C797" s="1">
        <f t="shared" si="125"/>
      </c>
      <c r="D797">
        <f t="shared" si="123"/>
      </c>
      <c r="E797">
        <f t="shared" si="124"/>
      </c>
      <c r="F797" s="2">
        <f t="shared" si="121"/>
      </c>
      <c r="G797" s="30">
        <f t="shared" si="126"/>
      </c>
      <c r="H797" t="e">
        <f t="shared" si="127"/>
        <v>#VALUE!</v>
      </c>
      <c r="I797">
        <f t="shared" si="128"/>
      </c>
      <c r="J797">
        <f>IF($E797="","",IF(COUNTIF(Team!$A$2:$A$1000,$E797)=0,1,""))</f>
      </c>
      <c r="K797">
        <f t="shared" si="122"/>
      </c>
      <c r="L797" s="30" t="e">
        <f t="shared" si="129"/>
        <v>#VALUE!</v>
      </c>
    </row>
    <row r="798" spans="3:12" ht="16.5">
      <c r="C798" s="1">
        <f t="shared" si="125"/>
      </c>
      <c r="D798">
        <f t="shared" si="123"/>
      </c>
      <c r="E798">
        <f t="shared" si="124"/>
      </c>
      <c r="F798" s="2">
        <f t="shared" si="121"/>
      </c>
      <c r="G798" s="30">
        <f t="shared" si="126"/>
      </c>
      <c r="H798" t="e">
        <f t="shared" si="127"/>
        <v>#VALUE!</v>
      </c>
      <c r="I798">
        <f t="shared" si="128"/>
      </c>
      <c r="J798">
        <f>IF($E798="","",IF(COUNTIF(Team!$A$2:$A$1000,$E798)=0,1,""))</f>
      </c>
      <c r="K798">
        <f t="shared" si="122"/>
      </c>
      <c r="L798" s="30" t="e">
        <f t="shared" si="129"/>
        <v>#VALUE!</v>
      </c>
    </row>
    <row r="799" spans="3:12" ht="16.5">
      <c r="C799" s="1">
        <f t="shared" si="125"/>
      </c>
      <c r="D799">
        <f t="shared" si="123"/>
      </c>
      <c r="E799">
        <f t="shared" si="124"/>
      </c>
      <c r="F799" s="2">
        <f t="shared" si="121"/>
      </c>
      <c r="G799" s="30">
        <f t="shared" si="126"/>
      </c>
      <c r="H799" t="e">
        <f t="shared" si="127"/>
        <v>#VALUE!</v>
      </c>
      <c r="I799">
        <f t="shared" si="128"/>
      </c>
      <c r="J799">
        <f>IF($E799="","",IF(COUNTIF(Team!$A$2:$A$1000,$E799)=0,1,""))</f>
      </c>
      <c r="K799">
        <f t="shared" si="122"/>
      </c>
      <c r="L799" s="30" t="e">
        <f t="shared" si="129"/>
        <v>#VALUE!</v>
      </c>
    </row>
    <row r="800" spans="3:12" ht="16.5">
      <c r="C800" s="1">
        <f t="shared" si="125"/>
      </c>
      <c r="D800">
        <f t="shared" si="123"/>
      </c>
      <c r="E800">
        <f t="shared" si="124"/>
      </c>
      <c r="F800" s="2">
        <f t="shared" si="121"/>
      </c>
      <c r="G800" s="30">
        <f t="shared" si="126"/>
      </c>
      <c r="H800" t="e">
        <f t="shared" si="127"/>
        <v>#VALUE!</v>
      </c>
      <c r="I800">
        <f t="shared" si="128"/>
      </c>
      <c r="J800">
        <f>IF($E800="","",IF(COUNTIF(Team!$A$2:$A$1000,$E800)=0,1,""))</f>
      </c>
      <c r="K800">
        <f t="shared" si="122"/>
      </c>
      <c r="L800" s="30" t="e">
        <f t="shared" si="129"/>
        <v>#VALUE!</v>
      </c>
    </row>
    <row r="801" spans="3:12" ht="16.5">
      <c r="C801" s="1">
        <f t="shared" si="125"/>
      </c>
      <c r="D801">
        <f t="shared" si="123"/>
      </c>
      <c r="E801">
        <f t="shared" si="124"/>
      </c>
      <c r="F801" s="2">
        <f t="shared" si="121"/>
      </c>
      <c r="G801" s="30">
        <f t="shared" si="126"/>
      </c>
      <c r="H801" t="e">
        <f t="shared" si="127"/>
        <v>#VALUE!</v>
      </c>
      <c r="I801">
        <f t="shared" si="128"/>
      </c>
      <c r="J801">
        <f>IF($E801="","",IF(COUNTIF(Team!$A$2:$A$1000,$E801)=0,1,""))</f>
      </c>
      <c r="K801">
        <f t="shared" si="122"/>
      </c>
      <c r="L801" s="30" t="e">
        <f t="shared" si="129"/>
        <v>#VALUE!</v>
      </c>
    </row>
    <row r="802" spans="3:12" ht="16.5">
      <c r="C802" s="1">
        <f t="shared" si="125"/>
      </c>
      <c r="D802">
        <f t="shared" si="123"/>
      </c>
      <c r="E802">
        <f t="shared" si="124"/>
      </c>
      <c r="F802" s="2">
        <f t="shared" si="121"/>
      </c>
      <c r="G802" s="30">
        <f t="shared" si="126"/>
      </c>
      <c r="H802" t="e">
        <f t="shared" si="127"/>
        <v>#VALUE!</v>
      </c>
      <c r="I802">
        <f t="shared" si="128"/>
      </c>
      <c r="J802">
        <f>IF($E802="","",IF(COUNTIF(Team!$A$2:$A$1000,$E802)=0,1,""))</f>
      </c>
      <c r="K802">
        <f t="shared" si="122"/>
      </c>
      <c r="L802" s="30" t="e">
        <f t="shared" si="129"/>
        <v>#VALUE!</v>
      </c>
    </row>
    <row r="803" spans="3:12" ht="16.5">
      <c r="C803" s="1">
        <f t="shared" si="125"/>
      </c>
      <c r="D803">
        <f t="shared" si="123"/>
      </c>
      <c r="E803">
        <f t="shared" si="124"/>
      </c>
      <c r="F803" s="2">
        <f t="shared" si="121"/>
      </c>
      <c r="G803" s="30">
        <f t="shared" si="126"/>
      </c>
      <c r="H803" t="e">
        <f t="shared" si="127"/>
        <v>#VALUE!</v>
      </c>
      <c r="I803">
        <f t="shared" si="128"/>
      </c>
      <c r="J803">
        <f>IF($E803="","",IF(COUNTIF(Team!$A$2:$A$1000,$E803)=0,1,""))</f>
      </c>
      <c r="K803">
        <f t="shared" si="122"/>
      </c>
      <c r="L803" s="30" t="e">
        <f t="shared" si="129"/>
        <v>#VALUE!</v>
      </c>
    </row>
    <row r="804" spans="3:12" ht="16.5">
      <c r="C804" s="1">
        <f t="shared" si="125"/>
      </c>
      <c r="D804">
        <f t="shared" si="123"/>
      </c>
      <c r="E804">
        <f t="shared" si="124"/>
      </c>
      <c r="F804" s="2">
        <f t="shared" si="121"/>
      </c>
      <c r="G804" s="30">
        <f t="shared" si="126"/>
      </c>
      <c r="H804" t="e">
        <f t="shared" si="127"/>
        <v>#VALUE!</v>
      </c>
      <c r="I804">
        <f t="shared" si="128"/>
      </c>
      <c r="J804">
        <f>IF($E804="","",IF(COUNTIF(Team!$A$2:$A$1000,$E804)=0,1,""))</f>
      </c>
      <c r="K804">
        <f t="shared" si="122"/>
      </c>
      <c r="L804" s="30" t="e">
        <f t="shared" si="129"/>
        <v>#VALUE!</v>
      </c>
    </row>
    <row r="805" spans="3:12" ht="16.5">
      <c r="C805" s="1">
        <f t="shared" si="125"/>
      </c>
      <c r="D805">
        <f t="shared" si="123"/>
      </c>
      <c r="E805">
        <f t="shared" si="124"/>
      </c>
      <c r="F805" s="2">
        <f t="shared" si="121"/>
      </c>
      <c r="G805" s="30">
        <f t="shared" si="126"/>
      </c>
      <c r="H805" t="e">
        <f t="shared" si="127"/>
        <v>#VALUE!</v>
      </c>
      <c r="I805">
        <f t="shared" si="128"/>
      </c>
      <c r="J805">
        <f>IF($E805="","",IF(COUNTIF(Team!$A$2:$A$1000,$E805)=0,1,""))</f>
      </c>
      <c r="K805">
        <f t="shared" si="122"/>
      </c>
      <c r="L805" s="30" t="e">
        <f t="shared" si="129"/>
        <v>#VALUE!</v>
      </c>
    </row>
    <row r="806" spans="3:12" ht="16.5">
      <c r="C806" s="1">
        <f t="shared" si="125"/>
      </c>
      <c r="D806">
        <f t="shared" si="123"/>
      </c>
      <c r="E806">
        <f t="shared" si="124"/>
      </c>
      <c r="F806" s="2">
        <f t="shared" si="121"/>
      </c>
      <c r="G806" s="30">
        <f t="shared" si="126"/>
      </c>
      <c r="H806" t="e">
        <f t="shared" si="127"/>
        <v>#VALUE!</v>
      </c>
      <c r="I806">
        <f t="shared" si="128"/>
      </c>
      <c r="J806">
        <f>IF($E806="","",IF(COUNTIF(Team!$A$2:$A$1000,$E806)=0,1,""))</f>
      </c>
      <c r="K806">
        <f t="shared" si="122"/>
      </c>
      <c r="L806" s="30" t="e">
        <f t="shared" si="129"/>
        <v>#VALUE!</v>
      </c>
    </row>
    <row r="807" spans="3:12" ht="16.5">
      <c r="C807" s="1">
        <f t="shared" si="125"/>
      </c>
      <c r="D807">
        <f t="shared" si="123"/>
      </c>
      <c r="E807">
        <f t="shared" si="124"/>
      </c>
      <c r="F807" s="2">
        <f t="shared" si="121"/>
      </c>
      <c r="G807" s="30">
        <f t="shared" si="126"/>
      </c>
      <c r="H807" t="e">
        <f t="shared" si="127"/>
        <v>#VALUE!</v>
      </c>
      <c r="I807">
        <f t="shared" si="128"/>
      </c>
      <c r="J807">
        <f>IF($E807="","",IF(COUNTIF(Team!$A$2:$A$1000,$E807)=0,1,""))</f>
      </c>
      <c r="K807">
        <f t="shared" si="122"/>
      </c>
      <c r="L807" s="30" t="e">
        <f t="shared" si="129"/>
        <v>#VALUE!</v>
      </c>
    </row>
    <row r="808" spans="3:12" ht="16.5">
      <c r="C808" s="1">
        <f t="shared" si="125"/>
      </c>
      <c r="D808">
        <f t="shared" si="123"/>
      </c>
      <c r="E808">
        <f t="shared" si="124"/>
      </c>
      <c r="F808" s="2">
        <f t="shared" si="121"/>
      </c>
      <c r="G808" s="30">
        <f t="shared" si="126"/>
      </c>
      <c r="H808" t="e">
        <f t="shared" si="127"/>
        <v>#VALUE!</v>
      </c>
      <c r="I808">
        <f t="shared" si="128"/>
      </c>
      <c r="J808">
        <f>IF($E808="","",IF(COUNTIF(Team!$A$2:$A$1000,$E808)=0,1,""))</f>
      </c>
      <c r="K808">
        <f t="shared" si="122"/>
      </c>
      <c r="L808" s="30" t="e">
        <f t="shared" si="129"/>
        <v>#VALUE!</v>
      </c>
    </row>
    <row r="809" spans="3:12" ht="16.5">
      <c r="C809" s="1">
        <f t="shared" si="125"/>
      </c>
      <c r="D809">
        <f t="shared" si="123"/>
      </c>
      <c r="E809">
        <f t="shared" si="124"/>
      </c>
      <c r="F809" s="2">
        <f t="shared" si="121"/>
      </c>
      <c r="G809" s="30">
        <f t="shared" si="126"/>
      </c>
      <c r="H809" t="e">
        <f t="shared" si="127"/>
        <v>#VALUE!</v>
      </c>
      <c r="I809">
        <f t="shared" si="128"/>
      </c>
      <c r="J809">
        <f>IF($E809="","",IF(COUNTIF(Team!$A$2:$A$1000,$E809)=0,1,""))</f>
      </c>
      <c r="K809">
        <f t="shared" si="122"/>
      </c>
      <c r="L809" s="30" t="e">
        <f t="shared" si="129"/>
        <v>#VALUE!</v>
      </c>
    </row>
    <row r="810" spans="3:12" ht="16.5">
      <c r="C810" s="1">
        <f t="shared" si="125"/>
      </c>
      <c r="D810">
        <f t="shared" si="123"/>
      </c>
      <c r="E810">
        <f t="shared" si="124"/>
      </c>
      <c r="F810" s="2">
        <f t="shared" si="121"/>
      </c>
      <c r="G810" s="30">
        <f t="shared" si="126"/>
      </c>
      <c r="H810" t="e">
        <f t="shared" si="127"/>
        <v>#VALUE!</v>
      </c>
      <c r="I810">
        <f t="shared" si="128"/>
      </c>
      <c r="J810">
        <f>IF($E810="","",IF(COUNTIF(Team!$A$2:$A$1000,$E810)=0,1,""))</f>
      </c>
      <c r="K810">
        <f t="shared" si="122"/>
      </c>
      <c r="L810" s="30" t="e">
        <f t="shared" si="129"/>
        <v>#VALUE!</v>
      </c>
    </row>
    <row r="811" spans="3:12" ht="16.5">
      <c r="C811" s="1">
        <f t="shared" si="125"/>
      </c>
      <c r="D811">
        <f t="shared" si="123"/>
      </c>
      <c r="E811">
        <f t="shared" si="124"/>
      </c>
      <c r="F811" s="2">
        <f t="shared" si="121"/>
      </c>
      <c r="G811" s="30">
        <f t="shared" si="126"/>
      </c>
      <c r="H811" t="e">
        <f t="shared" si="127"/>
        <v>#VALUE!</v>
      </c>
      <c r="I811">
        <f t="shared" si="128"/>
      </c>
      <c r="J811">
        <f>IF($E811="","",IF(COUNTIF(Team!$A$2:$A$1000,$E811)=0,1,""))</f>
      </c>
      <c r="K811">
        <f t="shared" si="122"/>
      </c>
      <c r="L811" s="30" t="e">
        <f t="shared" si="129"/>
        <v>#VALUE!</v>
      </c>
    </row>
    <row r="812" spans="3:12" ht="16.5">
      <c r="C812" s="1">
        <f t="shared" si="125"/>
      </c>
      <c r="D812">
        <f t="shared" si="123"/>
      </c>
      <c r="E812">
        <f t="shared" si="124"/>
      </c>
      <c r="F812" s="2">
        <f t="shared" si="121"/>
      </c>
      <c r="G812" s="30">
        <f t="shared" si="126"/>
      </c>
      <c r="H812" t="e">
        <f t="shared" si="127"/>
        <v>#VALUE!</v>
      </c>
      <c r="I812">
        <f t="shared" si="128"/>
      </c>
      <c r="J812">
        <f>IF($E812="","",IF(COUNTIF(Team!$A$2:$A$1000,$E812)=0,1,""))</f>
      </c>
      <c r="K812">
        <f t="shared" si="122"/>
      </c>
      <c r="L812" s="30" t="e">
        <f t="shared" si="129"/>
        <v>#VALUE!</v>
      </c>
    </row>
    <row r="813" spans="3:12" ht="16.5">
      <c r="C813" s="1">
        <f t="shared" si="125"/>
      </c>
      <c r="D813">
        <f t="shared" si="123"/>
      </c>
      <c r="E813">
        <f t="shared" si="124"/>
      </c>
      <c r="F813" s="2">
        <f t="shared" si="121"/>
      </c>
      <c r="G813" s="30">
        <f t="shared" si="126"/>
      </c>
      <c r="H813" t="e">
        <f t="shared" si="127"/>
        <v>#VALUE!</v>
      </c>
      <c r="I813">
        <f t="shared" si="128"/>
      </c>
      <c r="J813">
        <f>IF($E813="","",IF(COUNTIF(Team!$A$2:$A$1000,$E813)=0,1,""))</f>
      </c>
      <c r="K813">
        <f t="shared" si="122"/>
      </c>
      <c r="L813" s="30" t="e">
        <f t="shared" si="129"/>
        <v>#VALUE!</v>
      </c>
    </row>
    <row r="814" spans="3:12" ht="16.5">
      <c r="C814" s="1">
        <f t="shared" si="125"/>
      </c>
      <c r="D814">
        <f t="shared" si="123"/>
      </c>
      <c r="E814">
        <f t="shared" si="124"/>
      </c>
      <c r="F814" s="2">
        <f t="shared" si="121"/>
      </c>
      <c r="G814" s="30">
        <f t="shared" si="126"/>
      </c>
      <c r="H814" t="e">
        <f t="shared" si="127"/>
        <v>#VALUE!</v>
      </c>
      <c r="I814">
        <f t="shared" si="128"/>
      </c>
      <c r="J814">
        <f>IF($E814="","",IF(COUNTIF(Team!$A$2:$A$1000,$E814)=0,1,""))</f>
      </c>
      <c r="K814">
        <f t="shared" si="122"/>
      </c>
      <c r="L814" s="30" t="e">
        <f t="shared" si="129"/>
        <v>#VALUE!</v>
      </c>
    </row>
    <row r="815" spans="3:12" ht="16.5">
      <c r="C815" s="1">
        <f t="shared" si="125"/>
      </c>
      <c r="D815">
        <f t="shared" si="123"/>
      </c>
      <c r="E815">
        <f t="shared" si="124"/>
      </c>
      <c r="F815" s="2">
        <f t="shared" si="121"/>
      </c>
      <c r="G815" s="30">
        <f t="shared" si="126"/>
      </c>
      <c r="H815" t="e">
        <f t="shared" si="127"/>
        <v>#VALUE!</v>
      </c>
      <c r="I815">
        <f t="shared" si="128"/>
      </c>
      <c r="J815">
        <f>IF($E815="","",IF(COUNTIF(Team!$A$2:$A$1000,$E815)=0,1,""))</f>
      </c>
      <c r="K815">
        <f t="shared" si="122"/>
      </c>
      <c r="L815" s="30" t="e">
        <f t="shared" si="129"/>
        <v>#VALUE!</v>
      </c>
    </row>
    <row r="816" spans="3:12" ht="16.5">
      <c r="C816" s="1">
        <f t="shared" si="125"/>
      </c>
      <c r="D816">
        <f t="shared" si="123"/>
      </c>
      <c r="E816">
        <f t="shared" si="124"/>
      </c>
      <c r="F816" s="2">
        <f t="shared" si="121"/>
      </c>
      <c r="G816" s="30">
        <f t="shared" si="126"/>
      </c>
      <c r="H816" t="e">
        <f t="shared" si="127"/>
        <v>#VALUE!</v>
      </c>
      <c r="I816">
        <f t="shared" si="128"/>
      </c>
      <c r="J816">
        <f>IF($E816="","",IF(COUNTIF(Team!$A$2:$A$1000,$E816)=0,1,""))</f>
      </c>
      <c r="K816">
        <f t="shared" si="122"/>
      </c>
      <c r="L816" s="30" t="e">
        <f t="shared" si="129"/>
        <v>#VALUE!</v>
      </c>
    </row>
    <row r="817" spans="3:12" ht="16.5">
      <c r="C817" s="1">
        <f t="shared" si="125"/>
      </c>
      <c r="D817">
        <f t="shared" si="123"/>
      </c>
      <c r="E817">
        <f t="shared" si="124"/>
      </c>
      <c r="F817" s="2">
        <f t="shared" si="121"/>
      </c>
      <c r="G817" s="30">
        <f t="shared" si="126"/>
      </c>
      <c r="H817" t="e">
        <f t="shared" si="127"/>
        <v>#VALUE!</v>
      </c>
      <c r="I817">
        <f t="shared" si="128"/>
      </c>
      <c r="J817">
        <f>IF($E817="","",IF(COUNTIF(Team!$A$2:$A$1000,$E817)=0,1,""))</f>
      </c>
      <c r="K817">
        <f t="shared" si="122"/>
      </c>
      <c r="L817" s="30" t="e">
        <f t="shared" si="129"/>
        <v>#VALUE!</v>
      </c>
    </row>
    <row r="818" spans="3:12" ht="16.5">
      <c r="C818" s="1">
        <f t="shared" si="125"/>
      </c>
      <c r="D818">
        <f t="shared" si="123"/>
      </c>
      <c r="E818">
        <f t="shared" si="124"/>
      </c>
      <c r="F818" s="2">
        <f t="shared" si="121"/>
      </c>
      <c r="G818" s="30">
        <f t="shared" si="126"/>
      </c>
      <c r="H818" t="e">
        <f t="shared" si="127"/>
        <v>#VALUE!</v>
      </c>
      <c r="I818">
        <f t="shared" si="128"/>
      </c>
      <c r="J818">
        <f>IF($E818="","",IF(COUNTIF(Team!$A$2:$A$1000,$E818)=0,1,""))</f>
      </c>
      <c r="K818">
        <f t="shared" si="122"/>
      </c>
      <c r="L818" s="30" t="e">
        <f t="shared" si="129"/>
        <v>#VALUE!</v>
      </c>
    </row>
    <row r="819" spans="3:12" ht="16.5">
      <c r="C819" s="1">
        <f t="shared" si="125"/>
      </c>
      <c r="D819">
        <f t="shared" si="123"/>
      </c>
      <c r="E819">
        <f t="shared" si="124"/>
      </c>
      <c r="F819" s="2">
        <f aca="true" t="shared" si="130" ref="F819:F882">IF(ISERROR(TIME(MID($B819,6,2),MID($B819,8,2),0)),"",TIME(MID($B819,6,2),MID($B819,8,2),0))</f>
      </c>
      <c r="G819" s="30">
        <f t="shared" si="126"/>
      </c>
      <c r="H819" t="e">
        <f t="shared" si="127"/>
        <v>#VALUE!</v>
      </c>
      <c r="I819">
        <f t="shared" si="128"/>
      </c>
      <c r="J819">
        <f>IF($E819="","",IF(COUNTIF(Team!$A$2:$A$1000,$E819)=0,1,""))</f>
      </c>
      <c r="K819">
        <f aca="true" t="shared" si="131" ref="K819:K882">IF($E819="","",IF(LEN($B819)&lt;&gt;9,1,""))</f>
      </c>
      <c r="L819" s="30" t="e">
        <f t="shared" si="129"/>
        <v>#VALUE!</v>
      </c>
    </row>
    <row r="820" spans="3:12" ht="16.5">
      <c r="C820" s="1">
        <f t="shared" si="125"/>
      </c>
      <c r="D820">
        <f t="shared" si="123"/>
      </c>
      <c r="E820">
        <f t="shared" si="124"/>
      </c>
      <c r="F820" s="2">
        <f t="shared" si="130"/>
      </c>
      <c r="G820" s="30">
        <f t="shared" si="126"/>
      </c>
      <c r="H820" t="e">
        <f t="shared" si="127"/>
        <v>#VALUE!</v>
      </c>
      <c r="I820">
        <f t="shared" si="128"/>
      </c>
      <c r="J820">
        <f>IF($E820="","",IF(COUNTIF(Team!$A$2:$A$1000,$E820)=0,1,""))</f>
      </c>
      <c r="K820">
        <f t="shared" si="131"/>
      </c>
      <c r="L820" s="30" t="e">
        <f t="shared" si="129"/>
        <v>#VALUE!</v>
      </c>
    </row>
    <row r="821" spans="3:12" ht="16.5">
      <c r="C821" s="1">
        <f t="shared" si="125"/>
      </c>
      <c r="D821">
        <f t="shared" si="123"/>
      </c>
      <c r="E821">
        <f t="shared" si="124"/>
      </c>
      <c r="F821" s="2">
        <f t="shared" si="130"/>
      </c>
      <c r="G821" s="30">
        <f t="shared" si="126"/>
      </c>
      <c r="H821" t="e">
        <f t="shared" si="127"/>
        <v>#VALUE!</v>
      </c>
      <c r="I821">
        <f t="shared" si="128"/>
      </c>
      <c r="J821">
        <f>IF($E821="","",IF(COUNTIF(Team!$A$2:$A$1000,$E821)=0,1,""))</f>
      </c>
      <c r="K821">
        <f t="shared" si="131"/>
      </c>
      <c r="L821" s="30" t="e">
        <f t="shared" si="129"/>
        <v>#VALUE!</v>
      </c>
    </row>
    <row r="822" spans="3:12" ht="16.5">
      <c r="C822" s="1">
        <f t="shared" si="125"/>
      </c>
      <c r="D822">
        <f t="shared" si="123"/>
      </c>
      <c r="E822">
        <f t="shared" si="124"/>
      </c>
      <c r="F822" s="2">
        <f t="shared" si="130"/>
      </c>
      <c r="G822" s="30">
        <f t="shared" si="126"/>
      </c>
      <c r="H822" t="e">
        <f t="shared" si="127"/>
        <v>#VALUE!</v>
      </c>
      <c r="I822">
        <f t="shared" si="128"/>
      </c>
      <c r="J822">
        <f>IF($E822="","",IF(COUNTIF(Team!$A$2:$A$1000,$E822)=0,1,""))</f>
      </c>
      <c r="K822">
        <f t="shared" si="131"/>
      </c>
      <c r="L822" s="30" t="e">
        <f t="shared" si="129"/>
        <v>#VALUE!</v>
      </c>
    </row>
    <row r="823" spans="3:12" ht="16.5">
      <c r="C823" s="1">
        <f t="shared" si="125"/>
      </c>
      <c r="D823">
        <f t="shared" si="123"/>
      </c>
      <c r="E823">
        <f t="shared" si="124"/>
      </c>
      <c r="F823" s="2">
        <f t="shared" si="130"/>
      </c>
      <c r="G823" s="30">
        <f t="shared" si="126"/>
      </c>
      <c r="H823" t="e">
        <f t="shared" si="127"/>
        <v>#VALUE!</v>
      </c>
      <c r="I823">
        <f t="shared" si="128"/>
      </c>
      <c r="J823">
        <f>IF($E823="","",IF(COUNTIF(Team!$A$2:$A$1000,$E823)=0,1,""))</f>
      </c>
      <c r="K823">
        <f t="shared" si="131"/>
      </c>
      <c r="L823" s="30" t="e">
        <f t="shared" si="129"/>
        <v>#VALUE!</v>
      </c>
    </row>
    <row r="824" spans="3:12" ht="16.5">
      <c r="C824" s="1">
        <f t="shared" si="125"/>
      </c>
      <c r="D824">
        <f t="shared" si="123"/>
      </c>
      <c r="E824">
        <f t="shared" si="124"/>
      </c>
      <c r="F824" s="2">
        <f t="shared" si="130"/>
      </c>
      <c r="G824" s="30">
        <f t="shared" si="126"/>
      </c>
      <c r="H824" t="e">
        <f t="shared" si="127"/>
        <v>#VALUE!</v>
      </c>
      <c r="I824">
        <f t="shared" si="128"/>
      </c>
      <c r="J824">
        <f>IF($E824="","",IF(COUNTIF(Team!$A$2:$A$1000,$E824)=0,1,""))</f>
      </c>
      <c r="K824">
        <f t="shared" si="131"/>
      </c>
      <c r="L824" s="30" t="e">
        <f t="shared" si="129"/>
        <v>#VALUE!</v>
      </c>
    </row>
    <row r="825" spans="3:12" ht="16.5">
      <c r="C825" s="1">
        <f t="shared" si="125"/>
      </c>
      <c r="D825">
        <f t="shared" si="123"/>
      </c>
      <c r="E825">
        <f t="shared" si="124"/>
      </c>
      <c r="F825" s="2">
        <f t="shared" si="130"/>
      </c>
      <c r="G825" s="30">
        <f t="shared" si="126"/>
      </c>
      <c r="H825" t="e">
        <f t="shared" si="127"/>
        <v>#VALUE!</v>
      </c>
      <c r="I825">
        <f t="shared" si="128"/>
      </c>
      <c r="J825">
        <f>IF($E825="","",IF(COUNTIF(Team!$A$2:$A$1000,$E825)=0,1,""))</f>
      </c>
      <c r="K825">
        <f t="shared" si="131"/>
      </c>
      <c r="L825" s="30" t="e">
        <f t="shared" si="129"/>
        <v>#VALUE!</v>
      </c>
    </row>
    <row r="826" spans="3:12" ht="16.5">
      <c r="C826" s="1">
        <f t="shared" si="125"/>
      </c>
      <c r="D826">
        <f t="shared" si="123"/>
      </c>
      <c r="E826">
        <f t="shared" si="124"/>
      </c>
      <c r="F826" s="2">
        <f t="shared" si="130"/>
      </c>
      <c r="G826" s="30">
        <f t="shared" si="126"/>
      </c>
      <c r="H826" t="e">
        <f t="shared" si="127"/>
        <v>#VALUE!</v>
      </c>
      <c r="I826">
        <f t="shared" si="128"/>
      </c>
      <c r="J826">
        <f>IF($E826="","",IF(COUNTIF(Team!$A$2:$A$1000,$E826)=0,1,""))</f>
      </c>
      <c r="K826">
        <f t="shared" si="131"/>
      </c>
      <c r="L826" s="30" t="e">
        <f t="shared" si="129"/>
        <v>#VALUE!</v>
      </c>
    </row>
    <row r="827" spans="3:12" ht="16.5">
      <c r="C827" s="1">
        <f t="shared" si="125"/>
      </c>
      <c r="D827">
        <f t="shared" si="123"/>
      </c>
      <c r="E827">
        <f t="shared" si="124"/>
      </c>
      <c r="F827" s="2">
        <f t="shared" si="130"/>
      </c>
      <c r="G827" s="30">
        <f t="shared" si="126"/>
      </c>
      <c r="H827" t="e">
        <f t="shared" si="127"/>
        <v>#VALUE!</v>
      </c>
      <c r="I827">
        <f t="shared" si="128"/>
      </c>
      <c r="J827">
        <f>IF($E827="","",IF(COUNTIF(Team!$A$2:$A$1000,$E827)=0,1,""))</f>
      </c>
      <c r="K827">
        <f t="shared" si="131"/>
      </c>
      <c r="L827" s="30" t="e">
        <f t="shared" si="129"/>
        <v>#VALUE!</v>
      </c>
    </row>
    <row r="828" spans="3:12" ht="16.5">
      <c r="C828" s="1">
        <f t="shared" si="125"/>
      </c>
      <c r="D828">
        <f t="shared" si="123"/>
      </c>
      <c r="E828">
        <f t="shared" si="124"/>
      </c>
      <c r="F828" s="2">
        <f t="shared" si="130"/>
      </c>
      <c r="G828" s="30">
        <f t="shared" si="126"/>
      </c>
      <c r="H828" t="e">
        <f t="shared" si="127"/>
        <v>#VALUE!</v>
      </c>
      <c r="I828">
        <f t="shared" si="128"/>
      </c>
      <c r="J828">
        <f>IF($E828="","",IF(COUNTIF(Team!$A$2:$A$1000,$E828)=0,1,""))</f>
      </c>
      <c r="K828">
        <f t="shared" si="131"/>
      </c>
      <c r="L828" s="30" t="e">
        <f t="shared" si="129"/>
        <v>#VALUE!</v>
      </c>
    </row>
    <row r="829" spans="3:12" ht="16.5">
      <c r="C829" s="1">
        <f t="shared" si="125"/>
      </c>
      <c r="D829">
        <f t="shared" si="123"/>
      </c>
      <c r="E829">
        <f t="shared" si="124"/>
      </c>
      <c r="F829" s="2">
        <f t="shared" si="130"/>
      </c>
      <c r="G829" s="30">
        <f t="shared" si="126"/>
      </c>
      <c r="H829" t="e">
        <f t="shared" si="127"/>
        <v>#VALUE!</v>
      </c>
      <c r="I829">
        <f t="shared" si="128"/>
      </c>
      <c r="J829">
        <f>IF($E829="","",IF(COUNTIF(Team!$A$2:$A$1000,$E829)=0,1,""))</f>
      </c>
      <c r="K829">
        <f t="shared" si="131"/>
      </c>
      <c r="L829" s="30" t="e">
        <f t="shared" si="129"/>
        <v>#VALUE!</v>
      </c>
    </row>
    <row r="830" spans="3:12" ht="16.5">
      <c r="C830" s="1">
        <f t="shared" si="125"/>
      </c>
      <c r="D830">
        <f t="shared" si="123"/>
      </c>
      <c r="E830">
        <f t="shared" si="124"/>
      </c>
      <c r="F830" s="2">
        <f t="shared" si="130"/>
      </c>
      <c r="G830" s="30">
        <f t="shared" si="126"/>
      </c>
      <c r="H830" t="e">
        <f t="shared" si="127"/>
        <v>#VALUE!</v>
      </c>
      <c r="I830">
        <f t="shared" si="128"/>
      </c>
      <c r="J830">
        <f>IF($E830="","",IF(COUNTIF(Team!$A$2:$A$1000,$E830)=0,1,""))</f>
      </c>
      <c r="K830">
        <f t="shared" si="131"/>
      </c>
      <c r="L830" s="30" t="e">
        <f t="shared" si="129"/>
        <v>#VALUE!</v>
      </c>
    </row>
    <row r="831" spans="3:12" ht="16.5">
      <c r="C831" s="1">
        <f t="shared" si="125"/>
      </c>
      <c r="D831">
        <f t="shared" si="123"/>
      </c>
      <c r="E831">
        <f t="shared" si="124"/>
      </c>
      <c r="F831" s="2">
        <f t="shared" si="130"/>
      </c>
      <c r="G831" s="30">
        <f t="shared" si="126"/>
      </c>
      <c r="H831" t="e">
        <f t="shared" si="127"/>
        <v>#VALUE!</v>
      </c>
      <c r="I831">
        <f t="shared" si="128"/>
      </c>
      <c r="J831">
        <f>IF($E831="","",IF(COUNTIF(Team!$A$2:$A$1000,$E831)=0,1,""))</f>
      </c>
      <c r="K831">
        <f t="shared" si="131"/>
      </c>
      <c r="L831" s="30" t="e">
        <f t="shared" si="129"/>
        <v>#VALUE!</v>
      </c>
    </row>
    <row r="832" spans="3:12" ht="16.5">
      <c r="C832" s="1">
        <f t="shared" si="125"/>
      </c>
      <c r="D832">
        <f t="shared" si="123"/>
      </c>
      <c r="E832">
        <f t="shared" si="124"/>
      </c>
      <c r="F832" s="2">
        <f t="shared" si="130"/>
      </c>
      <c r="G832" s="30">
        <f t="shared" si="126"/>
      </c>
      <c r="H832" t="e">
        <f t="shared" si="127"/>
        <v>#VALUE!</v>
      </c>
      <c r="I832">
        <f t="shared" si="128"/>
      </c>
      <c r="J832">
        <f>IF($E832="","",IF(COUNTIF(Team!$A$2:$A$1000,$E832)=0,1,""))</f>
      </c>
      <c r="K832">
        <f t="shared" si="131"/>
      </c>
      <c r="L832" s="30" t="e">
        <f t="shared" si="129"/>
        <v>#VALUE!</v>
      </c>
    </row>
    <row r="833" spans="3:12" ht="16.5">
      <c r="C833" s="1">
        <f t="shared" si="125"/>
      </c>
      <c r="D833">
        <f t="shared" si="123"/>
      </c>
      <c r="E833">
        <f t="shared" si="124"/>
      </c>
      <c r="F833" s="2">
        <f t="shared" si="130"/>
      </c>
      <c r="G833" s="30">
        <f t="shared" si="126"/>
      </c>
      <c r="H833" t="e">
        <f t="shared" si="127"/>
        <v>#VALUE!</v>
      </c>
      <c r="I833">
        <f t="shared" si="128"/>
      </c>
      <c r="J833">
        <f>IF($E833="","",IF(COUNTIF(Team!$A$2:$A$1000,$E833)=0,1,""))</f>
      </c>
      <c r="K833">
        <f t="shared" si="131"/>
      </c>
      <c r="L833" s="30" t="e">
        <f t="shared" si="129"/>
        <v>#VALUE!</v>
      </c>
    </row>
    <row r="834" spans="3:12" ht="16.5">
      <c r="C834" s="1">
        <f t="shared" si="125"/>
      </c>
      <c r="D834">
        <f t="shared" si="123"/>
      </c>
      <c r="E834">
        <f t="shared" si="124"/>
      </c>
      <c r="F834" s="2">
        <f t="shared" si="130"/>
      </c>
      <c r="G834" s="30">
        <f t="shared" si="126"/>
      </c>
      <c r="H834" t="e">
        <f t="shared" si="127"/>
        <v>#VALUE!</v>
      </c>
      <c r="I834">
        <f t="shared" si="128"/>
      </c>
      <c r="J834">
        <f>IF($E834="","",IF(COUNTIF(Team!$A$2:$A$1000,$E834)=0,1,""))</f>
      </c>
      <c r="K834">
        <f t="shared" si="131"/>
      </c>
      <c r="L834" s="30" t="e">
        <f t="shared" si="129"/>
        <v>#VALUE!</v>
      </c>
    </row>
    <row r="835" spans="3:12" ht="16.5">
      <c r="C835" s="1">
        <f t="shared" si="125"/>
      </c>
      <c r="D835">
        <f aca="true" t="shared" si="132" ref="D835:D898">LEFT($B835)</f>
      </c>
      <c r="E835">
        <f aca="true" t="shared" si="133" ref="E835:E898">MID($B835,2,4)</f>
      </c>
      <c r="F835" s="2">
        <f t="shared" si="130"/>
      </c>
      <c r="G835" s="30">
        <f t="shared" si="126"/>
      </c>
      <c r="H835" t="e">
        <f t="shared" si="127"/>
        <v>#VALUE!</v>
      </c>
      <c r="I835">
        <f t="shared" si="128"/>
      </c>
      <c r="J835">
        <f>IF($E835="","",IF(COUNTIF(Team!$A$2:$A$1000,$E835)=0,1,""))</f>
      </c>
      <c r="K835">
        <f t="shared" si="131"/>
      </c>
      <c r="L835" s="30" t="e">
        <f t="shared" si="129"/>
        <v>#VALUE!</v>
      </c>
    </row>
    <row r="836" spans="3:12" ht="16.5">
      <c r="C836" s="1">
        <f aca="true" t="shared" si="134" ref="C836:C899">IF($B836&lt;&gt;"",LEFT($B836,5),"")</f>
      </c>
      <c r="D836">
        <f t="shared" si="132"/>
      </c>
      <c r="E836">
        <f t="shared" si="133"/>
      </c>
      <c r="F836" s="2">
        <f t="shared" si="130"/>
      </c>
      <c r="G836" s="30">
        <f aca="true" t="shared" si="135" ref="G836:G899">IF($C836&lt;&gt;"",COUNTIF($C$3:$C$1001,$C836)-1,"")</f>
      </c>
      <c r="H836" t="e">
        <f aca="true" t="shared" si="136" ref="H836:H899">IF(OR(VALUE(RIGHT($B836,2))&gt;60,VALUE(MID($B836,6,2))&gt;24),1,"")</f>
        <v>#VALUE!</v>
      </c>
      <c r="I836">
        <f aca="true" t="shared" si="137" ref="I836:I899">IF($B836&lt;&gt;"",IF(OR(VALUE(MID($B836,6,2))&lt;6,VALUE(MID($B836,6,4))&gt;1930),1,""),"")</f>
      </c>
      <c r="J836">
        <f>IF($E836="","",IF(COUNTIF(Team!$A$2:$A$1000,$E836)=0,1,""))</f>
      </c>
      <c r="K836">
        <f t="shared" si="131"/>
      </c>
      <c r="L836" s="30" t="e">
        <f aca="true" t="shared" si="138" ref="L836:L899">SUM(G836:K836)</f>
        <v>#VALUE!</v>
      </c>
    </row>
    <row r="837" spans="3:12" ht="16.5">
      <c r="C837" s="1">
        <f t="shared" si="134"/>
      </c>
      <c r="D837">
        <f t="shared" si="132"/>
      </c>
      <c r="E837">
        <f t="shared" si="133"/>
      </c>
      <c r="F837" s="2">
        <f t="shared" si="130"/>
      </c>
      <c r="G837" s="30">
        <f t="shared" si="135"/>
      </c>
      <c r="H837" t="e">
        <f t="shared" si="136"/>
        <v>#VALUE!</v>
      </c>
      <c r="I837">
        <f t="shared" si="137"/>
      </c>
      <c r="J837">
        <f>IF($E837="","",IF(COUNTIF(Team!$A$2:$A$1000,$E837)=0,1,""))</f>
      </c>
      <c r="K837">
        <f t="shared" si="131"/>
      </c>
      <c r="L837" s="30" t="e">
        <f t="shared" si="138"/>
        <v>#VALUE!</v>
      </c>
    </row>
    <row r="838" spans="3:12" ht="16.5">
      <c r="C838" s="1">
        <f t="shared" si="134"/>
      </c>
      <c r="D838">
        <f t="shared" si="132"/>
      </c>
      <c r="E838">
        <f t="shared" si="133"/>
      </c>
      <c r="F838" s="2">
        <f t="shared" si="130"/>
      </c>
      <c r="G838" s="30">
        <f t="shared" si="135"/>
      </c>
      <c r="H838" t="e">
        <f t="shared" si="136"/>
        <v>#VALUE!</v>
      </c>
      <c r="I838">
        <f t="shared" si="137"/>
      </c>
      <c r="J838">
        <f>IF($E838="","",IF(COUNTIF(Team!$A$2:$A$1000,$E838)=0,1,""))</f>
      </c>
      <c r="K838">
        <f t="shared" si="131"/>
      </c>
      <c r="L838" s="30" t="e">
        <f t="shared" si="138"/>
        <v>#VALUE!</v>
      </c>
    </row>
    <row r="839" spans="3:12" ht="16.5">
      <c r="C839" s="1">
        <f t="shared" si="134"/>
      </c>
      <c r="D839">
        <f t="shared" si="132"/>
      </c>
      <c r="E839">
        <f t="shared" si="133"/>
      </c>
      <c r="F839" s="2">
        <f t="shared" si="130"/>
      </c>
      <c r="G839" s="30">
        <f t="shared" si="135"/>
      </c>
      <c r="H839" t="e">
        <f t="shared" si="136"/>
        <v>#VALUE!</v>
      </c>
      <c r="I839">
        <f t="shared" si="137"/>
      </c>
      <c r="J839">
        <f>IF($E839="","",IF(COUNTIF(Team!$A$2:$A$1000,$E839)=0,1,""))</f>
      </c>
      <c r="K839">
        <f t="shared" si="131"/>
      </c>
      <c r="L839" s="30" t="e">
        <f t="shared" si="138"/>
        <v>#VALUE!</v>
      </c>
    </row>
    <row r="840" spans="3:12" ht="16.5">
      <c r="C840" s="1">
        <f t="shared" si="134"/>
      </c>
      <c r="D840">
        <f t="shared" si="132"/>
      </c>
      <c r="E840">
        <f t="shared" si="133"/>
      </c>
      <c r="F840" s="2">
        <f t="shared" si="130"/>
      </c>
      <c r="G840" s="30">
        <f t="shared" si="135"/>
      </c>
      <c r="H840" t="e">
        <f t="shared" si="136"/>
        <v>#VALUE!</v>
      </c>
      <c r="I840">
        <f t="shared" si="137"/>
      </c>
      <c r="J840">
        <f>IF($E840="","",IF(COUNTIF(Team!$A$2:$A$1000,$E840)=0,1,""))</f>
      </c>
      <c r="K840">
        <f t="shared" si="131"/>
      </c>
      <c r="L840" s="30" t="e">
        <f t="shared" si="138"/>
        <v>#VALUE!</v>
      </c>
    </row>
    <row r="841" spans="3:12" ht="16.5">
      <c r="C841" s="1">
        <f t="shared" si="134"/>
      </c>
      <c r="D841">
        <f t="shared" si="132"/>
      </c>
      <c r="E841">
        <f t="shared" si="133"/>
      </c>
      <c r="F841" s="2">
        <f t="shared" si="130"/>
      </c>
      <c r="G841" s="30">
        <f t="shared" si="135"/>
      </c>
      <c r="H841" t="e">
        <f t="shared" si="136"/>
        <v>#VALUE!</v>
      </c>
      <c r="I841">
        <f t="shared" si="137"/>
      </c>
      <c r="J841">
        <f>IF($E841="","",IF(COUNTIF(Team!$A$2:$A$1000,$E841)=0,1,""))</f>
      </c>
      <c r="K841">
        <f t="shared" si="131"/>
      </c>
      <c r="L841" s="30" t="e">
        <f t="shared" si="138"/>
        <v>#VALUE!</v>
      </c>
    </row>
    <row r="842" spans="3:12" ht="16.5">
      <c r="C842" s="1">
        <f t="shared" si="134"/>
      </c>
      <c r="D842">
        <f t="shared" si="132"/>
      </c>
      <c r="E842">
        <f t="shared" si="133"/>
      </c>
      <c r="F842" s="2">
        <f t="shared" si="130"/>
      </c>
      <c r="G842" s="30">
        <f t="shared" si="135"/>
      </c>
      <c r="H842" t="e">
        <f t="shared" si="136"/>
        <v>#VALUE!</v>
      </c>
      <c r="I842">
        <f t="shared" si="137"/>
      </c>
      <c r="J842">
        <f>IF($E842="","",IF(COUNTIF(Team!$A$2:$A$1000,$E842)=0,1,""))</f>
      </c>
      <c r="K842">
        <f t="shared" si="131"/>
      </c>
      <c r="L842" s="30" t="e">
        <f t="shared" si="138"/>
        <v>#VALUE!</v>
      </c>
    </row>
    <row r="843" spans="3:12" ht="16.5">
      <c r="C843" s="1">
        <f t="shared" si="134"/>
      </c>
      <c r="D843">
        <f t="shared" si="132"/>
      </c>
      <c r="E843">
        <f t="shared" si="133"/>
      </c>
      <c r="F843" s="2">
        <f t="shared" si="130"/>
      </c>
      <c r="G843" s="30">
        <f t="shared" si="135"/>
      </c>
      <c r="H843" t="e">
        <f t="shared" si="136"/>
        <v>#VALUE!</v>
      </c>
      <c r="I843">
        <f t="shared" si="137"/>
      </c>
      <c r="J843">
        <f>IF($E843="","",IF(COUNTIF(Team!$A$2:$A$1000,$E843)=0,1,""))</f>
      </c>
      <c r="K843">
        <f t="shared" si="131"/>
      </c>
      <c r="L843" s="30" t="e">
        <f t="shared" si="138"/>
        <v>#VALUE!</v>
      </c>
    </row>
    <row r="844" spans="3:12" ht="16.5">
      <c r="C844" s="1">
        <f t="shared" si="134"/>
      </c>
      <c r="D844">
        <f t="shared" si="132"/>
      </c>
      <c r="E844">
        <f t="shared" si="133"/>
      </c>
      <c r="F844" s="2">
        <f t="shared" si="130"/>
      </c>
      <c r="G844" s="30">
        <f t="shared" si="135"/>
      </c>
      <c r="H844" t="e">
        <f t="shared" si="136"/>
        <v>#VALUE!</v>
      </c>
      <c r="I844">
        <f t="shared" si="137"/>
      </c>
      <c r="J844">
        <f>IF($E844="","",IF(COUNTIF(Team!$A$2:$A$1000,$E844)=0,1,""))</f>
      </c>
      <c r="K844">
        <f t="shared" si="131"/>
      </c>
      <c r="L844" s="30" t="e">
        <f t="shared" si="138"/>
        <v>#VALUE!</v>
      </c>
    </row>
    <row r="845" spans="3:12" ht="16.5">
      <c r="C845" s="1">
        <f t="shared" si="134"/>
      </c>
      <c r="D845">
        <f t="shared" si="132"/>
      </c>
      <c r="E845">
        <f t="shared" si="133"/>
      </c>
      <c r="F845" s="2">
        <f t="shared" si="130"/>
      </c>
      <c r="G845" s="30">
        <f t="shared" si="135"/>
      </c>
      <c r="H845" t="e">
        <f t="shared" si="136"/>
        <v>#VALUE!</v>
      </c>
      <c r="I845">
        <f t="shared" si="137"/>
      </c>
      <c r="J845">
        <f>IF($E845="","",IF(COUNTIF(Team!$A$2:$A$1000,$E845)=0,1,""))</f>
      </c>
      <c r="K845">
        <f t="shared" si="131"/>
      </c>
      <c r="L845" s="30" t="e">
        <f t="shared" si="138"/>
        <v>#VALUE!</v>
      </c>
    </row>
    <row r="846" spans="3:12" ht="16.5">
      <c r="C846" s="1">
        <f t="shared" si="134"/>
      </c>
      <c r="D846">
        <f t="shared" si="132"/>
      </c>
      <c r="E846">
        <f t="shared" si="133"/>
      </c>
      <c r="F846" s="2">
        <f t="shared" si="130"/>
      </c>
      <c r="G846" s="30">
        <f t="shared" si="135"/>
      </c>
      <c r="H846" t="e">
        <f t="shared" si="136"/>
        <v>#VALUE!</v>
      </c>
      <c r="I846">
        <f t="shared" si="137"/>
      </c>
      <c r="J846">
        <f>IF($E846="","",IF(COUNTIF(Team!$A$2:$A$1000,$E846)=0,1,""))</f>
      </c>
      <c r="K846">
        <f t="shared" si="131"/>
      </c>
      <c r="L846" s="30" t="e">
        <f t="shared" si="138"/>
        <v>#VALUE!</v>
      </c>
    </row>
    <row r="847" spans="3:12" ht="16.5">
      <c r="C847" s="1">
        <f t="shared" si="134"/>
      </c>
      <c r="D847">
        <f t="shared" si="132"/>
      </c>
      <c r="E847">
        <f t="shared" si="133"/>
      </c>
      <c r="F847" s="2">
        <f t="shared" si="130"/>
      </c>
      <c r="G847" s="30">
        <f t="shared" si="135"/>
      </c>
      <c r="H847" t="e">
        <f t="shared" si="136"/>
        <v>#VALUE!</v>
      </c>
      <c r="I847">
        <f t="shared" si="137"/>
      </c>
      <c r="J847">
        <f>IF($E847="","",IF(COUNTIF(Team!$A$2:$A$1000,$E847)=0,1,""))</f>
      </c>
      <c r="K847">
        <f t="shared" si="131"/>
      </c>
      <c r="L847" s="30" t="e">
        <f t="shared" si="138"/>
        <v>#VALUE!</v>
      </c>
    </row>
    <row r="848" spans="3:12" ht="16.5">
      <c r="C848" s="1">
        <f t="shared" si="134"/>
      </c>
      <c r="D848">
        <f t="shared" si="132"/>
      </c>
      <c r="E848">
        <f t="shared" si="133"/>
      </c>
      <c r="F848" s="2">
        <f t="shared" si="130"/>
      </c>
      <c r="G848" s="30">
        <f t="shared" si="135"/>
      </c>
      <c r="H848" t="e">
        <f t="shared" si="136"/>
        <v>#VALUE!</v>
      </c>
      <c r="I848">
        <f t="shared" si="137"/>
      </c>
      <c r="J848">
        <f>IF($E848="","",IF(COUNTIF(Team!$A$2:$A$1000,$E848)=0,1,""))</f>
      </c>
      <c r="K848">
        <f t="shared" si="131"/>
      </c>
      <c r="L848" s="30" t="e">
        <f t="shared" si="138"/>
        <v>#VALUE!</v>
      </c>
    </row>
    <row r="849" spans="3:12" ht="16.5">
      <c r="C849" s="1">
        <f t="shared" si="134"/>
      </c>
      <c r="D849">
        <f t="shared" si="132"/>
      </c>
      <c r="E849">
        <f t="shared" si="133"/>
      </c>
      <c r="F849" s="2">
        <f t="shared" si="130"/>
      </c>
      <c r="G849" s="30">
        <f t="shared" si="135"/>
      </c>
      <c r="H849" t="e">
        <f t="shared" si="136"/>
        <v>#VALUE!</v>
      </c>
      <c r="I849">
        <f t="shared" si="137"/>
      </c>
      <c r="J849">
        <f>IF($E849="","",IF(COUNTIF(Team!$A$2:$A$1000,$E849)=0,1,""))</f>
      </c>
      <c r="K849">
        <f t="shared" si="131"/>
      </c>
      <c r="L849" s="30" t="e">
        <f t="shared" si="138"/>
        <v>#VALUE!</v>
      </c>
    </row>
    <row r="850" spans="3:12" ht="16.5">
      <c r="C850" s="1">
        <f t="shared" si="134"/>
      </c>
      <c r="D850">
        <f t="shared" si="132"/>
      </c>
      <c r="E850">
        <f t="shared" si="133"/>
      </c>
      <c r="F850" s="2">
        <f t="shared" si="130"/>
      </c>
      <c r="G850" s="30">
        <f t="shared" si="135"/>
      </c>
      <c r="H850" t="e">
        <f t="shared" si="136"/>
        <v>#VALUE!</v>
      </c>
      <c r="I850">
        <f t="shared" si="137"/>
      </c>
      <c r="J850">
        <f>IF($E850="","",IF(COUNTIF(Team!$A$2:$A$1000,$E850)=0,1,""))</f>
      </c>
      <c r="K850">
        <f t="shared" si="131"/>
      </c>
      <c r="L850" s="30" t="e">
        <f t="shared" si="138"/>
        <v>#VALUE!</v>
      </c>
    </row>
    <row r="851" spans="3:12" ht="16.5">
      <c r="C851" s="1">
        <f t="shared" si="134"/>
      </c>
      <c r="D851">
        <f t="shared" si="132"/>
      </c>
      <c r="E851">
        <f t="shared" si="133"/>
      </c>
      <c r="F851" s="2">
        <f t="shared" si="130"/>
      </c>
      <c r="G851" s="30">
        <f t="shared" si="135"/>
      </c>
      <c r="H851" t="e">
        <f t="shared" si="136"/>
        <v>#VALUE!</v>
      </c>
      <c r="I851">
        <f t="shared" si="137"/>
      </c>
      <c r="J851">
        <f>IF($E851="","",IF(COUNTIF(Team!$A$2:$A$1000,$E851)=0,1,""))</f>
      </c>
      <c r="K851">
        <f t="shared" si="131"/>
      </c>
      <c r="L851" s="30" t="e">
        <f t="shared" si="138"/>
        <v>#VALUE!</v>
      </c>
    </row>
    <row r="852" spans="3:12" ht="16.5">
      <c r="C852" s="1">
        <f t="shared" si="134"/>
      </c>
      <c r="D852">
        <f t="shared" si="132"/>
      </c>
      <c r="E852">
        <f t="shared" si="133"/>
      </c>
      <c r="F852" s="2">
        <f t="shared" si="130"/>
      </c>
      <c r="G852" s="30">
        <f t="shared" si="135"/>
      </c>
      <c r="H852" t="e">
        <f t="shared" si="136"/>
        <v>#VALUE!</v>
      </c>
      <c r="I852">
        <f t="shared" si="137"/>
      </c>
      <c r="J852">
        <f>IF($E852="","",IF(COUNTIF(Team!$A$2:$A$1000,$E852)=0,1,""))</f>
      </c>
      <c r="K852">
        <f t="shared" si="131"/>
      </c>
      <c r="L852" s="30" t="e">
        <f t="shared" si="138"/>
        <v>#VALUE!</v>
      </c>
    </row>
    <row r="853" spans="3:12" ht="16.5">
      <c r="C853" s="1">
        <f t="shared" si="134"/>
      </c>
      <c r="D853">
        <f t="shared" si="132"/>
      </c>
      <c r="E853">
        <f t="shared" si="133"/>
      </c>
      <c r="F853" s="2">
        <f t="shared" si="130"/>
      </c>
      <c r="G853" s="30">
        <f t="shared" si="135"/>
      </c>
      <c r="H853" t="e">
        <f t="shared" si="136"/>
        <v>#VALUE!</v>
      </c>
      <c r="I853">
        <f t="shared" si="137"/>
      </c>
      <c r="J853">
        <f>IF($E853="","",IF(COUNTIF(Team!$A$2:$A$1000,$E853)=0,1,""))</f>
      </c>
      <c r="K853">
        <f t="shared" si="131"/>
      </c>
      <c r="L853" s="30" t="e">
        <f t="shared" si="138"/>
        <v>#VALUE!</v>
      </c>
    </row>
    <row r="854" spans="3:12" ht="16.5">
      <c r="C854" s="1">
        <f t="shared" si="134"/>
      </c>
      <c r="D854">
        <f t="shared" si="132"/>
      </c>
      <c r="E854">
        <f t="shared" si="133"/>
      </c>
      <c r="F854" s="2">
        <f t="shared" si="130"/>
      </c>
      <c r="G854" s="30">
        <f t="shared" si="135"/>
      </c>
      <c r="H854" t="e">
        <f t="shared" si="136"/>
        <v>#VALUE!</v>
      </c>
      <c r="I854">
        <f t="shared" si="137"/>
      </c>
      <c r="J854">
        <f>IF($E854="","",IF(COUNTIF(Team!$A$2:$A$1000,$E854)=0,1,""))</f>
      </c>
      <c r="K854">
        <f t="shared" si="131"/>
      </c>
      <c r="L854" s="30" t="e">
        <f t="shared" si="138"/>
        <v>#VALUE!</v>
      </c>
    </row>
    <row r="855" spans="3:12" ht="16.5">
      <c r="C855" s="1">
        <f t="shared" si="134"/>
      </c>
      <c r="D855">
        <f t="shared" si="132"/>
      </c>
      <c r="E855">
        <f t="shared" si="133"/>
      </c>
      <c r="F855" s="2">
        <f t="shared" si="130"/>
      </c>
      <c r="G855" s="30">
        <f t="shared" si="135"/>
      </c>
      <c r="H855" t="e">
        <f t="shared" si="136"/>
        <v>#VALUE!</v>
      </c>
      <c r="I855">
        <f t="shared" si="137"/>
      </c>
      <c r="J855">
        <f>IF($E855="","",IF(COUNTIF(Team!$A$2:$A$1000,$E855)=0,1,""))</f>
      </c>
      <c r="K855">
        <f t="shared" si="131"/>
      </c>
      <c r="L855" s="30" t="e">
        <f t="shared" si="138"/>
        <v>#VALUE!</v>
      </c>
    </row>
    <row r="856" spans="3:12" ht="16.5">
      <c r="C856" s="1">
        <f t="shared" si="134"/>
      </c>
      <c r="D856">
        <f t="shared" si="132"/>
      </c>
      <c r="E856">
        <f t="shared" si="133"/>
      </c>
      <c r="F856" s="2">
        <f t="shared" si="130"/>
      </c>
      <c r="G856" s="30">
        <f t="shared" si="135"/>
      </c>
      <c r="H856" t="e">
        <f t="shared" si="136"/>
        <v>#VALUE!</v>
      </c>
      <c r="I856">
        <f t="shared" si="137"/>
      </c>
      <c r="J856">
        <f>IF($E856="","",IF(COUNTIF(Team!$A$2:$A$1000,$E856)=0,1,""))</f>
      </c>
      <c r="K856">
        <f t="shared" si="131"/>
      </c>
      <c r="L856" s="30" t="e">
        <f t="shared" si="138"/>
        <v>#VALUE!</v>
      </c>
    </row>
    <row r="857" spans="3:12" ht="16.5">
      <c r="C857" s="1">
        <f t="shared" si="134"/>
      </c>
      <c r="D857">
        <f t="shared" si="132"/>
      </c>
      <c r="E857">
        <f t="shared" si="133"/>
      </c>
      <c r="F857" s="2">
        <f t="shared" si="130"/>
      </c>
      <c r="G857" s="30">
        <f t="shared" si="135"/>
      </c>
      <c r="H857" t="e">
        <f t="shared" si="136"/>
        <v>#VALUE!</v>
      </c>
      <c r="I857">
        <f t="shared" si="137"/>
      </c>
      <c r="J857">
        <f>IF($E857="","",IF(COUNTIF(Team!$A$2:$A$1000,$E857)=0,1,""))</f>
      </c>
      <c r="K857">
        <f t="shared" si="131"/>
      </c>
      <c r="L857" s="30" t="e">
        <f t="shared" si="138"/>
        <v>#VALUE!</v>
      </c>
    </row>
    <row r="858" spans="3:12" ht="16.5">
      <c r="C858" s="1">
        <f t="shared" si="134"/>
      </c>
      <c r="D858">
        <f t="shared" si="132"/>
      </c>
      <c r="E858">
        <f t="shared" si="133"/>
      </c>
      <c r="F858" s="2">
        <f t="shared" si="130"/>
      </c>
      <c r="G858" s="30">
        <f t="shared" si="135"/>
      </c>
      <c r="H858" t="e">
        <f t="shared" si="136"/>
        <v>#VALUE!</v>
      </c>
      <c r="I858">
        <f t="shared" si="137"/>
      </c>
      <c r="J858">
        <f>IF($E858="","",IF(COUNTIF(Team!$A$2:$A$1000,$E858)=0,1,""))</f>
      </c>
      <c r="K858">
        <f t="shared" si="131"/>
      </c>
      <c r="L858" s="30" t="e">
        <f t="shared" si="138"/>
        <v>#VALUE!</v>
      </c>
    </row>
    <row r="859" spans="3:12" ht="16.5">
      <c r="C859" s="1">
        <f t="shared" si="134"/>
      </c>
      <c r="D859">
        <f t="shared" si="132"/>
      </c>
      <c r="E859">
        <f t="shared" si="133"/>
      </c>
      <c r="F859" s="2">
        <f t="shared" si="130"/>
      </c>
      <c r="G859" s="30">
        <f t="shared" si="135"/>
      </c>
      <c r="H859" t="e">
        <f t="shared" si="136"/>
        <v>#VALUE!</v>
      </c>
      <c r="I859">
        <f t="shared" si="137"/>
      </c>
      <c r="J859">
        <f>IF($E859="","",IF(COUNTIF(Team!$A$2:$A$1000,$E859)=0,1,""))</f>
      </c>
      <c r="K859">
        <f t="shared" si="131"/>
      </c>
      <c r="L859" s="30" t="e">
        <f t="shared" si="138"/>
        <v>#VALUE!</v>
      </c>
    </row>
    <row r="860" spans="3:12" ht="16.5">
      <c r="C860" s="1">
        <f t="shared" si="134"/>
      </c>
      <c r="D860">
        <f t="shared" si="132"/>
      </c>
      <c r="E860">
        <f t="shared" si="133"/>
      </c>
      <c r="F860" s="2">
        <f t="shared" si="130"/>
      </c>
      <c r="G860" s="30">
        <f t="shared" si="135"/>
      </c>
      <c r="H860" t="e">
        <f t="shared" si="136"/>
        <v>#VALUE!</v>
      </c>
      <c r="I860">
        <f t="shared" si="137"/>
      </c>
      <c r="J860">
        <f>IF($E860="","",IF(COUNTIF(Team!$A$2:$A$1000,$E860)=0,1,""))</f>
      </c>
      <c r="K860">
        <f t="shared" si="131"/>
      </c>
      <c r="L860" s="30" t="e">
        <f t="shared" si="138"/>
        <v>#VALUE!</v>
      </c>
    </row>
    <row r="861" spans="3:12" ht="16.5">
      <c r="C861" s="1">
        <f t="shared" si="134"/>
      </c>
      <c r="D861">
        <f t="shared" si="132"/>
      </c>
      <c r="E861">
        <f t="shared" si="133"/>
      </c>
      <c r="F861" s="2">
        <f t="shared" si="130"/>
      </c>
      <c r="G861" s="30">
        <f t="shared" si="135"/>
      </c>
      <c r="H861" t="e">
        <f t="shared" si="136"/>
        <v>#VALUE!</v>
      </c>
      <c r="I861">
        <f t="shared" si="137"/>
      </c>
      <c r="J861">
        <f>IF($E861="","",IF(COUNTIF(Team!$A$2:$A$1000,$E861)=0,1,""))</f>
      </c>
      <c r="K861">
        <f t="shared" si="131"/>
      </c>
      <c r="L861" s="30" t="e">
        <f t="shared" si="138"/>
        <v>#VALUE!</v>
      </c>
    </row>
    <row r="862" spans="3:12" ht="16.5">
      <c r="C862" s="1">
        <f t="shared" si="134"/>
      </c>
      <c r="D862">
        <f t="shared" si="132"/>
      </c>
      <c r="E862">
        <f t="shared" si="133"/>
      </c>
      <c r="F862" s="2">
        <f t="shared" si="130"/>
      </c>
      <c r="G862" s="30">
        <f t="shared" si="135"/>
      </c>
      <c r="H862" t="e">
        <f t="shared" si="136"/>
        <v>#VALUE!</v>
      </c>
      <c r="I862">
        <f t="shared" si="137"/>
      </c>
      <c r="J862">
        <f>IF($E862="","",IF(COUNTIF(Team!$A$2:$A$1000,$E862)=0,1,""))</f>
      </c>
      <c r="K862">
        <f t="shared" si="131"/>
      </c>
      <c r="L862" s="30" t="e">
        <f t="shared" si="138"/>
        <v>#VALUE!</v>
      </c>
    </row>
    <row r="863" spans="3:12" ht="16.5">
      <c r="C863" s="1">
        <f t="shared" si="134"/>
      </c>
      <c r="D863">
        <f t="shared" si="132"/>
      </c>
      <c r="E863">
        <f t="shared" si="133"/>
      </c>
      <c r="F863" s="2">
        <f t="shared" si="130"/>
      </c>
      <c r="G863" s="30">
        <f t="shared" si="135"/>
      </c>
      <c r="H863" t="e">
        <f t="shared" si="136"/>
        <v>#VALUE!</v>
      </c>
      <c r="I863">
        <f t="shared" si="137"/>
      </c>
      <c r="J863">
        <f>IF($E863="","",IF(COUNTIF(Team!$A$2:$A$1000,$E863)=0,1,""))</f>
      </c>
      <c r="K863">
        <f t="shared" si="131"/>
      </c>
      <c r="L863" s="30" t="e">
        <f t="shared" si="138"/>
        <v>#VALUE!</v>
      </c>
    </row>
    <row r="864" spans="3:12" ht="16.5">
      <c r="C864" s="1">
        <f t="shared" si="134"/>
      </c>
      <c r="D864">
        <f t="shared" si="132"/>
      </c>
      <c r="E864">
        <f t="shared" si="133"/>
      </c>
      <c r="F864" s="2">
        <f t="shared" si="130"/>
      </c>
      <c r="G864" s="30">
        <f t="shared" si="135"/>
      </c>
      <c r="H864" t="e">
        <f t="shared" si="136"/>
        <v>#VALUE!</v>
      </c>
      <c r="I864">
        <f t="shared" si="137"/>
      </c>
      <c r="J864">
        <f>IF($E864="","",IF(COUNTIF(Team!$A$2:$A$1000,$E864)=0,1,""))</f>
      </c>
      <c r="K864">
        <f t="shared" si="131"/>
      </c>
      <c r="L864" s="30" t="e">
        <f t="shared" si="138"/>
        <v>#VALUE!</v>
      </c>
    </row>
    <row r="865" spans="3:12" ht="16.5">
      <c r="C865" s="1">
        <f t="shared" si="134"/>
      </c>
      <c r="D865">
        <f t="shared" si="132"/>
      </c>
      <c r="E865">
        <f t="shared" si="133"/>
      </c>
      <c r="F865" s="2">
        <f t="shared" si="130"/>
      </c>
      <c r="G865" s="30">
        <f t="shared" si="135"/>
      </c>
      <c r="H865" t="e">
        <f t="shared" si="136"/>
        <v>#VALUE!</v>
      </c>
      <c r="I865">
        <f t="shared" si="137"/>
      </c>
      <c r="J865">
        <f>IF($E865="","",IF(COUNTIF(Team!$A$2:$A$1000,$E865)=0,1,""))</f>
      </c>
      <c r="K865">
        <f t="shared" si="131"/>
      </c>
      <c r="L865" s="30" t="e">
        <f t="shared" si="138"/>
        <v>#VALUE!</v>
      </c>
    </row>
    <row r="866" spans="3:12" ht="16.5">
      <c r="C866" s="1">
        <f t="shared" si="134"/>
      </c>
      <c r="D866">
        <f t="shared" si="132"/>
      </c>
      <c r="E866">
        <f t="shared" si="133"/>
      </c>
      <c r="F866" s="2">
        <f t="shared" si="130"/>
      </c>
      <c r="G866" s="30">
        <f t="shared" si="135"/>
      </c>
      <c r="H866" t="e">
        <f t="shared" si="136"/>
        <v>#VALUE!</v>
      </c>
      <c r="I866">
        <f t="shared" si="137"/>
      </c>
      <c r="J866">
        <f>IF($E866="","",IF(COUNTIF(Team!$A$2:$A$1000,$E866)=0,1,""))</f>
      </c>
      <c r="K866">
        <f t="shared" si="131"/>
      </c>
      <c r="L866" s="30" t="e">
        <f t="shared" si="138"/>
        <v>#VALUE!</v>
      </c>
    </row>
    <row r="867" spans="3:12" ht="16.5">
      <c r="C867" s="1">
        <f t="shared" si="134"/>
      </c>
      <c r="D867">
        <f t="shared" si="132"/>
      </c>
      <c r="E867">
        <f t="shared" si="133"/>
      </c>
      <c r="F867" s="2">
        <f t="shared" si="130"/>
      </c>
      <c r="G867" s="30">
        <f t="shared" si="135"/>
      </c>
      <c r="H867" t="e">
        <f t="shared" si="136"/>
        <v>#VALUE!</v>
      </c>
      <c r="I867">
        <f t="shared" si="137"/>
      </c>
      <c r="J867">
        <f>IF($E867="","",IF(COUNTIF(Team!$A$2:$A$1000,$E867)=0,1,""))</f>
      </c>
      <c r="K867">
        <f t="shared" si="131"/>
      </c>
      <c r="L867" s="30" t="e">
        <f t="shared" si="138"/>
        <v>#VALUE!</v>
      </c>
    </row>
    <row r="868" spans="3:12" ht="16.5">
      <c r="C868" s="1">
        <f t="shared" si="134"/>
      </c>
      <c r="D868">
        <f t="shared" si="132"/>
      </c>
      <c r="E868">
        <f t="shared" si="133"/>
      </c>
      <c r="F868" s="2">
        <f t="shared" si="130"/>
      </c>
      <c r="G868" s="30">
        <f t="shared" si="135"/>
      </c>
      <c r="H868" t="e">
        <f t="shared" si="136"/>
        <v>#VALUE!</v>
      </c>
      <c r="I868">
        <f t="shared" si="137"/>
      </c>
      <c r="J868">
        <f>IF($E868="","",IF(COUNTIF(Team!$A$2:$A$1000,$E868)=0,1,""))</f>
      </c>
      <c r="K868">
        <f t="shared" si="131"/>
      </c>
      <c r="L868" s="30" t="e">
        <f t="shared" si="138"/>
        <v>#VALUE!</v>
      </c>
    </row>
    <row r="869" spans="3:12" ht="16.5">
      <c r="C869" s="1">
        <f t="shared" si="134"/>
      </c>
      <c r="D869">
        <f t="shared" si="132"/>
      </c>
      <c r="E869">
        <f t="shared" si="133"/>
      </c>
      <c r="F869" s="2">
        <f t="shared" si="130"/>
      </c>
      <c r="G869" s="30">
        <f t="shared" si="135"/>
      </c>
      <c r="H869" t="e">
        <f t="shared" si="136"/>
        <v>#VALUE!</v>
      </c>
      <c r="I869">
        <f t="shared" si="137"/>
      </c>
      <c r="J869">
        <f>IF($E869="","",IF(COUNTIF(Team!$A$2:$A$1000,$E869)=0,1,""))</f>
      </c>
      <c r="K869">
        <f t="shared" si="131"/>
      </c>
      <c r="L869" s="30" t="e">
        <f t="shared" si="138"/>
        <v>#VALUE!</v>
      </c>
    </row>
    <row r="870" spans="3:12" ht="16.5">
      <c r="C870" s="1">
        <f t="shared" si="134"/>
      </c>
      <c r="D870">
        <f t="shared" si="132"/>
      </c>
      <c r="E870">
        <f t="shared" si="133"/>
      </c>
      <c r="F870" s="2">
        <f t="shared" si="130"/>
      </c>
      <c r="G870" s="30">
        <f t="shared" si="135"/>
      </c>
      <c r="H870" t="e">
        <f t="shared" si="136"/>
        <v>#VALUE!</v>
      </c>
      <c r="I870">
        <f t="shared" si="137"/>
      </c>
      <c r="J870">
        <f>IF($E870="","",IF(COUNTIF(Team!$A$2:$A$1000,$E870)=0,1,""))</f>
      </c>
      <c r="K870">
        <f t="shared" si="131"/>
      </c>
      <c r="L870" s="30" t="e">
        <f t="shared" si="138"/>
        <v>#VALUE!</v>
      </c>
    </row>
    <row r="871" spans="3:12" ht="16.5">
      <c r="C871" s="1">
        <f t="shared" si="134"/>
      </c>
      <c r="D871">
        <f t="shared" si="132"/>
      </c>
      <c r="E871">
        <f t="shared" si="133"/>
      </c>
      <c r="F871" s="2">
        <f t="shared" si="130"/>
      </c>
      <c r="G871" s="30">
        <f t="shared" si="135"/>
      </c>
      <c r="H871" t="e">
        <f t="shared" si="136"/>
        <v>#VALUE!</v>
      </c>
      <c r="I871">
        <f t="shared" si="137"/>
      </c>
      <c r="J871">
        <f>IF($E871="","",IF(COUNTIF(Team!$A$2:$A$1000,$E871)=0,1,""))</f>
      </c>
      <c r="K871">
        <f t="shared" si="131"/>
      </c>
      <c r="L871" s="30" t="e">
        <f t="shared" si="138"/>
        <v>#VALUE!</v>
      </c>
    </row>
    <row r="872" spans="3:12" ht="16.5">
      <c r="C872" s="1">
        <f t="shared" si="134"/>
      </c>
      <c r="D872">
        <f t="shared" si="132"/>
      </c>
      <c r="E872">
        <f t="shared" si="133"/>
      </c>
      <c r="F872" s="2">
        <f t="shared" si="130"/>
      </c>
      <c r="G872" s="30">
        <f t="shared" si="135"/>
      </c>
      <c r="H872" t="e">
        <f t="shared" si="136"/>
        <v>#VALUE!</v>
      </c>
      <c r="I872">
        <f t="shared" si="137"/>
      </c>
      <c r="J872">
        <f>IF($E872="","",IF(COUNTIF(Team!$A$2:$A$1000,$E872)=0,1,""))</f>
      </c>
      <c r="K872">
        <f t="shared" si="131"/>
      </c>
      <c r="L872" s="30" t="e">
        <f t="shared" si="138"/>
        <v>#VALUE!</v>
      </c>
    </row>
    <row r="873" spans="3:12" ht="16.5">
      <c r="C873" s="1">
        <f t="shared" si="134"/>
      </c>
      <c r="D873">
        <f t="shared" si="132"/>
      </c>
      <c r="E873">
        <f t="shared" si="133"/>
      </c>
      <c r="F873" s="2">
        <f t="shared" si="130"/>
      </c>
      <c r="G873" s="30">
        <f t="shared" si="135"/>
      </c>
      <c r="H873" t="e">
        <f t="shared" si="136"/>
        <v>#VALUE!</v>
      </c>
      <c r="I873">
        <f t="shared" si="137"/>
      </c>
      <c r="J873">
        <f>IF($E873="","",IF(COUNTIF(Team!$A$2:$A$1000,$E873)=0,1,""))</f>
      </c>
      <c r="K873">
        <f t="shared" si="131"/>
      </c>
      <c r="L873" s="30" t="e">
        <f t="shared" si="138"/>
        <v>#VALUE!</v>
      </c>
    </row>
    <row r="874" spans="3:12" ht="16.5">
      <c r="C874" s="1">
        <f t="shared" si="134"/>
      </c>
      <c r="D874">
        <f t="shared" si="132"/>
      </c>
      <c r="E874">
        <f t="shared" si="133"/>
      </c>
      <c r="F874" s="2">
        <f t="shared" si="130"/>
      </c>
      <c r="G874" s="30">
        <f t="shared" si="135"/>
      </c>
      <c r="H874" t="e">
        <f t="shared" si="136"/>
        <v>#VALUE!</v>
      </c>
      <c r="I874">
        <f t="shared" si="137"/>
      </c>
      <c r="J874">
        <f>IF($E874="","",IF(COUNTIF(Team!$A$2:$A$1000,$E874)=0,1,""))</f>
      </c>
      <c r="K874">
        <f t="shared" si="131"/>
      </c>
      <c r="L874" s="30" t="e">
        <f t="shared" si="138"/>
        <v>#VALUE!</v>
      </c>
    </row>
    <row r="875" spans="3:12" ht="16.5">
      <c r="C875" s="1">
        <f t="shared" si="134"/>
      </c>
      <c r="D875">
        <f t="shared" si="132"/>
      </c>
      <c r="E875">
        <f t="shared" si="133"/>
      </c>
      <c r="F875" s="2">
        <f t="shared" si="130"/>
      </c>
      <c r="G875" s="30">
        <f t="shared" si="135"/>
      </c>
      <c r="H875" t="e">
        <f t="shared" si="136"/>
        <v>#VALUE!</v>
      </c>
      <c r="I875">
        <f t="shared" si="137"/>
      </c>
      <c r="J875">
        <f>IF($E875="","",IF(COUNTIF(Team!$A$2:$A$1000,$E875)=0,1,""))</f>
      </c>
      <c r="K875">
        <f t="shared" si="131"/>
      </c>
      <c r="L875" s="30" t="e">
        <f t="shared" si="138"/>
        <v>#VALUE!</v>
      </c>
    </row>
    <row r="876" spans="3:12" ht="16.5">
      <c r="C876" s="1">
        <f t="shared" si="134"/>
      </c>
      <c r="D876">
        <f t="shared" si="132"/>
      </c>
      <c r="E876">
        <f t="shared" si="133"/>
      </c>
      <c r="F876" s="2">
        <f t="shared" si="130"/>
      </c>
      <c r="G876" s="30">
        <f t="shared" si="135"/>
      </c>
      <c r="H876" t="e">
        <f t="shared" si="136"/>
        <v>#VALUE!</v>
      </c>
      <c r="I876">
        <f t="shared" si="137"/>
      </c>
      <c r="J876">
        <f>IF($E876="","",IF(COUNTIF(Team!$A$2:$A$1000,$E876)=0,1,""))</f>
      </c>
      <c r="K876">
        <f t="shared" si="131"/>
      </c>
      <c r="L876" s="30" t="e">
        <f t="shared" si="138"/>
        <v>#VALUE!</v>
      </c>
    </row>
    <row r="877" spans="3:12" ht="16.5">
      <c r="C877" s="1">
        <f t="shared" si="134"/>
      </c>
      <c r="D877">
        <f t="shared" si="132"/>
      </c>
      <c r="E877">
        <f t="shared" si="133"/>
      </c>
      <c r="F877" s="2">
        <f t="shared" si="130"/>
      </c>
      <c r="G877" s="30">
        <f t="shared" si="135"/>
      </c>
      <c r="H877" t="e">
        <f t="shared" si="136"/>
        <v>#VALUE!</v>
      </c>
      <c r="I877">
        <f t="shared" si="137"/>
      </c>
      <c r="J877">
        <f>IF($E877="","",IF(COUNTIF(Team!$A$2:$A$1000,$E877)=0,1,""))</f>
      </c>
      <c r="K877">
        <f t="shared" si="131"/>
      </c>
      <c r="L877" s="30" t="e">
        <f t="shared" si="138"/>
        <v>#VALUE!</v>
      </c>
    </row>
    <row r="878" spans="3:12" ht="16.5">
      <c r="C878" s="1">
        <f t="shared" si="134"/>
      </c>
      <c r="D878">
        <f t="shared" si="132"/>
      </c>
      <c r="E878">
        <f t="shared" si="133"/>
      </c>
      <c r="F878" s="2">
        <f t="shared" si="130"/>
      </c>
      <c r="G878" s="30">
        <f t="shared" si="135"/>
      </c>
      <c r="H878" t="e">
        <f t="shared" si="136"/>
        <v>#VALUE!</v>
      </c>
      <c r="I878">
        <f t="shared" si="137"/>
      </c>
      <c r="J878">
        <f>IF($E878="","",IF(COUNTIF(Team!$A$2:$A$1000,$E878)=0,1,""))</f>
      </c>
      <c r="K878">
        <f t="shared" si="131"/>
      </c>
      <c r="L878" s="30" t="e">
        <f t="shared" si="138"/>
        <v>#VALUE!</v>
      </c>
    </row>
    <row r="879" spans="3:12" ht="16.5">
      <c r="C879" s="1">
        <f t="shared" si="134"/>
      </c>
      <c r="D879">
        <f t="shared" si="132"/>
      </c>
      <c r="E879">
        <f t="shared" si="133"/>
      </c>
      <c r="F879" s="2">
        <f t="shared" si="130"/>
      </c>
      <c r="G879" s="30">
        <f t="shared" si="135"/>
      </c>
      <c r="H879" t="e">
        <f t="shared" si="136"/>
        <v>#VALUE!</v>
      </c>
      <c r="I879">
        <f t="shared" si="137"/>
      </c>
      <c r="J879">
        <f>IF($E879="","",IF(COUNTIF(Team!$A$2:$A$1000,$E879)=0,1,""))</f>
      </c>
      <c r="K879">
        <f t="shared" si="131"/>
      </c>
      <c r="L879" s="30" t="e">
        <f t="shared" si="138"/>
        <v>#VALUE!</v>
      </c>
    </row>
    <row r="880" spans="3:12" ht="16.5">
      <c r="C880" s="1">
        <f t="shared" si="134"/>
      </c>
      <c r="D880">
        <f t="shared" si="132"/>
      </c>
      <c r="E880">
        <f t="shared" si="133"/>
      </c>
      <c r="F880" s="2">
        <f t="shared" si="130"/>
      </c>
      <c r="G880" s="30">
        <f t="shared" si="135"/>
      </c>
      <c r="H880" t="e">
        <f t="shared" si="136"/>
        <v>#VALUE!</v>
      </c>
      <c r="I880">
        <f t="shared" si="137"/>
      </c>
      <c r="J880">
        <f>IF($E880="","",IF(COUNTIF(Team!$A$2:$A$1000,$E880)=0,1,""))</f>
      </c>
      <c r="K880">
        <f t="shared" si="131"/>
      </c>
      <c r="L880" s="30" t="e">
        <f t="shared" si="138"/>
        <v>#VALUE!</v>
      </c>
    </row>
    <row r="881" spans="3:12" ht="16.5">
      <c r="C881" s="1">
        <f t="shared" si="134"/>
      </c>
      <c r="D881">
        <f t="shared" si="132"/>
      </c>
      <c r="E881">
        <f t="shared" si="133"/>
      </c>
      <c r="F881" s="2">
        <f t="shared" si="130"/>
      </c>
      <c r="G881" s="30">
        <f t="shared" si="135"/>
      </c>
      <c r="H881" t="e">
        <f t="shared" si="136"/>
        <v>#VALUE!</v>
      </c>
      <c r="I881">
        <f t="shared" si="137"/>
      </c>
      <c r="J881">
        <f>IF($E881="","",IF(COUNTIF(Team!$A$2:$A$1000,$E881)=0,1,""))</f>
      </c>
      <c r="K881">
        <f t="shared" si="131"/>
      </c>
      <c r="L881" s="30" t="e">
        <f t="shared" si="138"/>
        <v>#VALUE!</v>
      </c>
    </row>
    <row r="882" spans="3:12" ht="16.5">
      <c r="C882" s="1">
        <f t="shared" si="134"/>
      </c>
      <c r="D882">
        <f t="shared" si="132"/>
      </c>
      <c r="E882">
        <f t="shared" si="133"/>
      </c>
      <c r="F882" s="2">
        <f t="shared" si="130"/>
      </c>
      <c r="G882" s="30">
        <f t="shared" si="135"/>
      </c>
      <c r="H882" t="e">
        <f t="shared" si="136"/>
        <v>#VALUE!</v>
      </c>
      <c r="I882">
        <f t="shared" si="137"/>
      </c>
      <c r="J882">
        <f>IF($E882="","",IF(COUNTIF(Team!$A$2:$A$1000,$E882)=0,1,""))</f>
      </c>
      <c r="K882">
        <f t="shared" si="131"/>
      </c>
      <c r="L882" s="30" t="e">
        <f t="shared" si="138"/>
        <v>#VALUE!</v>
      </c>
    </row>
    <row r="883" spans="3:12" ht="16.5">
      <c r="C883" s="1">
        <f t="shared" si="134"/>
      </c>
      <c r="D883">
        <f t="shared" si="132"/>
      </c>
      <c r="E883">
        <f t="shared" si="133"/>
      </c>
      <c r="F883" s="2">
        <f aca="true" t="shared" si="139" ref="F883:F946">IF(ISERROR(TIME(MID($B883,6,2),MID($B883,8,2),0)),"",TIME(MID($B883,6,2),MID($B883,8,2),0))</f>
      </c>
      <c r="G883" s="30">
        <f t="shared" si="135"/>
      </c>
      <c r="H883" t="e">
        <f t="shared" si="136"/>
        <v>#VALUE!</v>
      </c>
      <c r="I883">
        <f t="shared" si="137"/>
      </c>
      <c r="J883">
        <f>IF($E883="","",IF(COUNTIF(Team!$A$2:$A$1000,$E883)=0,1,""))</f>
      </c>
      <c r="K883">
        <f aca="true" t="shared" si="140" ref="K883:K946">IF($E883="","",IF(LEN($B883)&lt;&gt;9,1,""))</f>
      </c>
      <c r="L883" s="30" t="e">
        <f t="shared" si="138"/>
        <v>#VALUE!</v>
      </c>
    </row>
    <row r="884" spans="3:12" ht="16.5">
      <c r="C884" s="1">
        <f t="shared" si="134"/>
      </c>
      <c r="D884">
        <f t="shared" si="132"/>
      </c>
      <c r="E884">
        <f t="shared" si="133"/>
      </c>
      <c r="F884" s="2">
        <f t="shared" si="139"/>
      </c>
      <c r="G884" s="30">
        <f t="shared" si="135"/>
      </c>
      <c r="H884" t="e">
        <f t="shared" si="136"/>
        <v>#VALUE!</v>
      </c>
      <c r="I884">
        <f t="shared" si="137"/>
      </c>
      <c r="J884">
        <f>IF($E884="","",IF(COUNTIF(Team!$A$2:$A$1000,$E884)=0,1,""))</f>
      </c>
      <c r="K884">
        <f t="shared" si="140"/>
      </c>
      <c r="L884" s="30" t="e">
        <f t="shared" si="138"/>
        <v>#VALUE!</v>
      </c>
    </row>
    <row r="885" spans="3:12" ht="16.5">
      <c r="C885" s="1">
        <f t="shared" si="134"/>
      </c>
      <c r="D885">
        <f t="shared" si="132"/>
      </c>
      <c r="E885">
        <f t="shared" si="133"/>
      </c>
      <c r="F885" s="2">
        <f t="shared" si="139"/>
      </c>
      <c r="G885" s="30">
        <f t="shared" si="135"/>
      </c>
      <c r="H885" t="e">
        <f t="shared" si="136"/>
        <v>#VALUE!</v>
      </c>
      <c r="I885">
        <f t="shared" si="137"/>
      </c>
      <c r="J885">
        <f>IF($E885="","",IF(COUNTIF(Team!$A$2:$A$1000,$E885)=0,1,""))</f>
      </c>
      <c r="K885">
        <f t="shared" si="140"/>
      </c>
      <c r="L885" s="30" t="e">
        <f t="shared" si="138"/>
        <v>#VALUE!</v>
      </c>
    </row>
    <row r="886" spans="3:12" ht="16.5">
      <c r="C886" s="1">
        <f t="shared" si="134"/>
      </c>
      <c r="D886">
        <f t="shared" si="132"/>
      </c>
      <c r="E886">
        <f t="shared" si="133"/>
      </c>
      <c r="F886" s="2">
        <f t="shared" si="139"/>
      </c>
      <c r="G886" s="30">
        <f t="shared" si="135"/>
      </c>
      <c r="H886" t="e">
        <f t="shared" si="136"/>
        <v>#VALUE!</v>
      </c>
      <c r="I886">
        <f t="shared" si="137"/>
      </c>
      <c r="J886">
        <f>IF($E886="","",IF(COUNTIF(Team!$A$2:$A$1000,$E886)=0,1,""))</f>
      </c>
      <c r="K886">
        <f t="shared" si="140"/>
      </c>
      <c r="L886" s="30" t="e">
        <f t="shared" si="138"/>
        <v>#VALUE!</v>
      </c>
    </row>
    <row r="887" spans="3:12" ht="16.5">
      <c r="C887" s="1">
        <f t="shared" si="134"/>
      </c>
      <c r="D887">
        <f t="shared" si="132"/>
      </c>
      <c r="E887">
        <f t="shared" si="133"/>
      </c>
      <c r="F887" s="2">
        <f t="shared" si="139"/>
      </c>
      <c r="G887" s="30">
        <f t="shared" si="135"/>
      </c>
      <c r="H887" t="e">
        <f t="shared" si="136"/>
        <v>#VALUE!</v>
      </c>
      <c r="I887">
        <f t="shared" si="137"/>
      </c>
      <c r="J887">
        <f>IF($E887="","",IF(COUNTIF(Team!$A$2:$A$1000,$E887)=0,1,""))</f>
      </c>
      <c r="K887">
        <f t="shared" si="140"/>
      </c>
      <c r="L887" s="30" t="e">
        <f t="shared" si="138"/>
        <v>#VALUE!</v>
      </c>
    </row>
    <row r="888" spans="3:12" ht="16.5">
      <c r="C888" s="1">
        <f t="shared" si="134"/>
      </c>
      <c r="D888">
        <f t="shared" si="132"/>
      </c>
      <c r="E888">
        <f t="shared" si="133"/>
      </c>
      <c r="F888" s="2">
        <f t="shared" si="139"/>
      </c>
      <c r="G888" s="30">
        <f t="shared" si="135"/>
      </c>
      <c r="H888" t="e">
        <f t="shared" si="136"/>
        <v>#VALUE!</v>
      </c>
      <c r="I888">
        <f t="shared" si="137"/>
      </c>
      <c r="J888">
        <f>IF($E888="","",IF(COUNTIF(Team!$A$2:$A$1000,$E888)=0,1,""))</f>
      </c>
      <c r="K888">
        <f t="shared" si="140"/>
      </c>
      <c r="L888" s="30" t="e">
        <f t="shared" si="138"/>
        <v>#VALUE!</v>
      </c>
    </row>
    <row r="889" spans="3:12" ht="16.5">
      <c r="C889" s="1">
        <f t="shared" si="134"/>
      </c>
      <c r="D889">
        <f t="shared" si="132"/>
      </c>
      <c r="E889">
        <f t="shared" si="133"/>
      </c>
      <c r="F889" s="2">
        <f t="shared" si="139"/>
      </c>
      <c r="G889" s="30">
        <f t="shared" si="135"/>
      </c>
      <c r="H889" t="e">
        <f t="shared" si="136"/>
        <v>#VALUE!</v>
      </c>
      <c r="I889">
        <f t="shared" si="137"/>
      </c>
      <c r="J889">
        <f>IF($E889="","",IF(COUNTIF(Team!$A$2:$A$1000,$E889)=0,1,""))</f>
      </c>
      <c r="K889">
        <f t="shared" si="140"/>
      </c>
      <c r="L889" s="30" t="e">
        <f t="shared" si="138"/>
        <v>#VALUE!</v>
      </c>
    </row>
    <row r="890" spans="3:12" ht="16.5">
      <c r="C890" s="1">
        <f t="shared" si="134"/>
      </c>
      <c r="D890">
        <f t="shared" si="132"/>
      </c>
      <c r="E890">
        <f t="shared" si="133"/>
      </c>
      <c r="F890" s="2">
        <f t="shared" si="139"/>
      </c>
      <c r="G890" s="30">
        <f t="shared" si="135"/>
      </c>
      <c r="H890" t="e">
        <f t="shared" si="136"/>
        <v>#VALUE!</v>
      </c>
      <c r="I890">
        <f t="shared" si="137"/>
      </c>
      <c r="J890">
        <f>IF($E890="","",IF(COUNTIF(Team!$A$2:$A$1000,$E890)=0,1,""))</f>
      </c>
      <c r="K890">
        <f t="shared" si="140"/>
      </c>
      <c r="L890" s="30" t="e">
        <f t="shared" si="138"/>
        <v>#VALUE!</v>
      </c>
    </row>
    <row r="891" spans="3:12" ht="16.5">
      <c r="C891" s="1">
        <f t="shared" si="134"/>
      </c>
      <c r="D891">
        <f t="shared" si="132"/>
      </c>
      <c r="E891">
        <f t="shared" si="133"/>
      </c>
      <c r="F891" s="2">
        <f t="shared" si="139"/>
      </c>
      <c r="G891" s="30">
        <f t="shared" si="135"/>
      </c>
      <c r="H891" t="e">
        <f t="shared" si="136"/>
        <v>#VALUE!</v>
      </c>
      <c r="I891">
        <f t="shared" si="137"/>
      </c>
      <c r="J891">
        <f>IF($E891="","",IF(COUNTIF(Team!$A$2:$A$1000,$E891)=0,1,""))</f>
      </c>
      <c r="K891">
        <f t="shared" si="140"/>
      </c>
      <c r="L891" s="30" t="e">
        <f t="shared" si="138"/>
        <v>#VALUE!</v>
      </c>
    </row>
    <row r="892" spans="3:12" ht="16.5">
      <c r="C892" s="1">
        <f t="shared" si="134"/>
      </c>
      <c r="D892">
        <f t="shared" si="132"/>
      </c>
      <c r="E892">
        <f t="shared" si="133"/>
      </c>
      <c r="F892" s="2">
        <f t="shared" si="139"/>
      </c>
      <c r="G892" s="30">
        <f t="shared" si="135"/>
      </c>
      <c r="H892" t="e">
        <f t="shared" si="136"/>
        <v>#VALUE!</v>
      </c>
      <c r="I892">
        <f t="shared" si="137"/>
      </c>
      <c r="J892">
        <f>IF($E892="","",IF(COUNTIF(Team!$A$2:$A$1000,$E892)=0,1,""))</f>
      </c>
      <c r="K892">
        <f t="shared" si="140"/>
      </c>
      <c r="L892" s="30" t="e">
        <f t="shared" si="138"/>
        <v>#VALUE!</v>
      </c>
    </row>
    <row r="893" spans="3:12" ht="16.5">
      <c r="C893" s="1">
        <f t="shared" si="134"/>
      </c>
      <c r="D893">
        <f t="shared" si="132"/>
      </c>
      <c r="E893">
        <f t="shared" si="133"/>
      </c>
      <c r="F893" s="2">
        <f t="shared" si="139"/>
      </c>
      <c r="G893" s="30">
        <f t="shared" si="135"/>
      </c>
      <c r="H893" t="e">
        <f t="shared" si="136"/>
        <v>#VALUE!</v>
      </c>
      <c r="I893">
        <f t="shared" si="137"/>
      </c>
      <c r="J893">
        <f>IF($E893="","",IF(COUNTIF(Team!$A$2:$A$1000,$E893)=0,1,""))</f>
      </c>
      <c r="K893">
        <f t="shared" si="140"/>
      </c>
      <c r="L893" s="30" t="e">
        <f t="shared" si="138"/>
        <v>#VALUE!</v>
      </c>
    </row>
    <row r="894" spans="3:12" ht="16.5">
      <c r="C894" s="1">
        <f t="shared" si="134"/>
      </c>
      <c r="D894">
        <f t="shared" si="132"/>
      </c>
      <c r="E894">
        <f t="shared" si="133"/>
      </c>
      <c r="F894" s="2">
        <f t="shared" si="139"/>
      </c>
      <c r="G894" s="30">
        <f t="shared" si="135"/>
      </c>
      <c r="H894" t="e">
        <f t="shared" si="136"/>
        <v>#VALUE!</v>
      </c>
      <c r="I894">
        <f t="shared" si="137"/>
      </c>
      <c r="J894">
        <f>IF($E894="","",IF(COUNTIF(Team!$A$2:$A$1000,$E894)=0,1,""))</f>
      </c>
      <c r="K894">
        <f t="shared" si="140"/>
      </c>
      <c r="L894" s="30" t="e">
        <f t="shared" si="138"/>
        <v>#VALUE!</v>
      </c>
    </row>
    <row r="895" spans="3:12" ht="16.5">
      <c r="C895" s="1">
        <f t="shared" si="134"/>
      </c>
      <c r="D895">
        <f t="shared" si="132"/>
      </c>
      <c r="E895">
        <f t="shared" si="133"/>
      </c>
      <c r="F895" s="2">
        <f t="shared" si="139"/>
      </c>
      <c r="G895" s="30">
        <f t="shared" si="135"/>
      </c>
      <c r="H895" t="e">
        <f t="shared" si="136"/>
        <v>#VALUE!</v>
      </c>
      <c r="I895">
        <f t="shared" si="137"/>
      </c>
      <c r="J895">
        <f>IF($E895="","",IF(COUNTIF(Team!$A$2:$A$1000,$E895)=0,1,""))</f>
      </c>
      <c r="K895">
        <f t="shared" si="140"/>
      </c>
      <c r="L895" s="30" t="e">
        <f t="shared" si="138"/>
        <v>#VALUE!</v>
      </c>
    </row>
    <row r="896" spans="3:12" ht="16.5">
      <c r="C896" s="1">
        <f t="shared" si="134"/>
      </c>
      <c r="D896">
        <f t="shared" si="132"/>
      </c>
      <c r="E896">
        <f t="shared" si="133"/>
      </c>
      <c r="F896" s="2">
        <f t="shared" si="139"/>
      </c>
      <c r="G896" s="30">
        <f t="shared" si="135"/>
      </c>
      <c r="H896" t="e">
        <f t="shared" si="136"/>
        <v>#VALUE!</v>
      </c>
      <c r="I896">
        <f t="shared" si="137"/>
      </c>
      <c r="J896">
        <f>IF($E896="","",IF(COUNTIF(Team!$A$2:$A$1000,$E896)=0,1,""))</f>
      </c>
      <c r="K896">
        <f t="shared" si="140"/>
      </c>
      <c r="L896" s="30" t="e">
        <f t="shared" si="138"/>
        <v>#VALUE!</v>
      </c>
    </row>
    <row r="897" spans="3:12" ht="16.5">
      <c r="C897" s="1">
        <f t="shared" si="134"/>
      </c>
      <c r="D897">
        <f t="shared" si="132"/>
      </c>
      <c r="E897">
        <f t="shared" si="133"/>
      </c>
      <c r="F897" s="2">
        <f t="shared" si="139"/>
      </c>
      <c r="G897" s="30">
        <f t="shared" si="135"/>
      </c>
      <c r="H897" t="e">
        <f t="shared" si="136"/>
        <v>#VALUE!</v>
      </c>
      <c r="I897">
        <f t="shared" si="137"/>
      </c>
      <c r="J897">
        <f>IF($E897="","",IF(COUNTIF(Team!$A$2:$A$1000,$E897)=0,1,""))</f>
      </c>
      <c r="K897">
        <f t="shared" si="140"/>
      </c>
      <c r="L897" s="30" t="e">
        <f t="shared" si="138"/>
        <v>#VALUE!</v>
      </c>
    </row>
    <row r="898" spans="3:12" ht="16.5">
      <c r="C898" s="1">
        <f t="shared" si="134"/>
      </c>
      <c r="D898">
        <f t="shared" si="132"/>
      </c>
      <c r="E898">
        <f t="shared" si="133"/>
      </c>
      <c r="F898" s="2">
        <f t="shared" si="139"/>
      </c>
      <c r="G898" s="30">
        <f t="shared" si="135"/>
      </c>
      <c r="H898" t="e">
        <f t="shared" si="136"/>
        <v>#VALUE!</v>
      </c>
      <c r="I898">
        <f t="shared" si="137"/>
      </c>
      <c r="J898">
        <f>IF($E898="","",IF(COUNTIF(Team!$A$2:$A$1000,$E898)=0,1,""))</f>
      </c>
      <c r="K898">
        <f t="shared" si="140"/>
      </c>
      <c r="L898" s="30" t="e">
        <f t="shared" si="138"/>
        <v>#VALUE!</v>
      </c>
    </row>
    <row r="899" spans="3:12" ht="16.5">
      <c r="C899" s="1">
        <f t="shared" si="134"/>
      </c>
      <c r="D899">
        <f aca="true" t="shared" si="141" ref="D899:D962">LEFT($B899)</f>
      </c>
      <c r="E899">
        <f aca="true" t="shared" si="142" ref="E899:E962">MID($B899,2,4)</f>
      </c>
      <c r="F899" s="2">
        <f t="shared" si="139"/>
      </c>
      <c r="G899" s="30">
        <f t="shared" si="135"/>
      </c>
      <c r="H899" t="e">
        <f t="shared" si="136"/>
        <v>#VALUE!</v>
      </c>
      <c r="I899">
        <f t="shared" si="137"/>
      </c>
      <c r="J899">
        <f>IF($E899="","",IF(COUNTIF(Team!$A$2:$A$1000,$E899)=0,1,""))</f>
      </c>
      <c r="K899">
        <f t="shared" si="140"/>
      </c>
      <c r="L899" s="30" t="e">
        <f t="shared" si="138"/>
        <v>#VALUE!</v>
      </c>
    </row>
    <row r="900" spans="3:12" ht="16.5">
      <c r="C900" s="1">
        <f aca="true" t="shared" si="143" ref="C900:C963">IF($B900&lt;&gt;"",LEFT($B900,5),"")</f>
      </c>
      <c r="D900">
        <f t="shared" si="141"/>
      </c>
      <c r="E900">
        <f t="shared" si="142"/>
      </c>
      <c r="F900" s="2">
        <f t="shared" si="139"/>
      </c>
      <c r="G900" s="30">
        <f aca="true" t="shared" si="144" ref="G900:G963">IF($C900&lt;&gt;"",COUNTIF($C$3:$C$1001,$C900)-1,"")</f>
      </c>
      <c r="H900" t="e">
        <f aca="true" t="shared" si="145" ref="H900:H963">IF(OR(VALUE(RIGHT($B900,2))&gt;60,VALUE(MID($B900,6,2))&gt;24),1,"")</f>
        <v>#VALUE!</v>
      </c>
      <c r="I900">
        <f aca="true" t="shared" si="146" ref="I900:I963">IF($B900&lt;&gt;"",IF(OR(VALUE(MID($B900,6,2))&lt;6,VALUE(MID($B900,6,4))&gt;1930),1,""),"")</f>
      </c>
      <c r="J900">
        <f>IF($E900="","",IF(COUNTIF(Team!$A$2:$A$1000,$E900)=0,1,""))</f>
      </c>
      <c r="K900">
        <f t="shared" si="140"/>
      </c>
      <c r="L900" s="30" t="e">
        <f aca="true" t="shared" si="147" ref="L900:L963">SUM(G900:K900)</f>
        <v>#VALUE!</v>
      </c>
    </row>
    <row r="901" spans="3:12" ht="16.5">
      <c r="C901" s="1">
        <f t="shared" si="143"/>
      </c>
      <c r="D901">
        <f t="shared" si="141"/>
      </c>
      <c r="E901">
        <f t="shared" si="142"/>
      </c>
      <c r="F901" s="2">
        <f t="shared" si="139"/>
      </c>
      <c r="G901" s="30">
        <f t="shared" si="144"/>
      </c>
      <c r="H901" t="e">
        <f t="shared" si="145"/>
        <v>#VALUE!</v>
      </c>
      <c r="I901">
        <f t="shared" si="146"/>
      </c>
      <c r="J901">
        <f>IF($E901="","",IF(COUNTIF(Team!$A$2:$A$1000,$E901)=0,1,""))</f>
      </c>
      <c r="K901">
        <f t="shared" si="140"/>
      </c>
      <c r="L901" s="30" t="e">
        <f t="shared" si="147"/>
        <v>#VALUE!</v>
      </c>
    </row>
    <row r="902" spans="3:12" ht="16.5">
      <c r="C902" s="1">
        <f t="shared" si="143"/>
      </c>
      <c r="D902">
        <f t="shared" si="141"/>
      </c>
      <c r="E902">
        <f t="shared" si="142"/>
      </c>
      <c r="F902" s="2">
        <f t="shared" si="139"/>
      </c>
      <c r="G902" s="30">
        <f t="shared" si="144"/>
      </c>
      <c r="H902" t="e">
        <f t="shared" si="145"/>
        <v>#VALUE!</v>
      </c>
      <c r="I902">
        <f t="shared" si="146"/>
      </c>
      <c r="J902">
        <f>IF($E902="","",IF(COUNTIF(Team!$A$2:$A$1000,$E902)=0,1,""))</f>
      </c>
      <c r="K902">
        <f t="shared" si="140"/>
      </c>
      <c r="L902" s="30" t="e">
        <f t="shared" si="147"/>
        <v>#VALUE!</v>
      </c>
    </row>
    <row r="903" spans="3:12" ht="16.5">
      <c r="C903" s="1">
        <f t="shared" si="143"/>
      </c>
      <c r="D903">
        <f t="shared" si="141"/>
      </c>
      <c r="E903">
        <f t="shared" si="142"/>
      </c>
      <c r="F903" s="2">
        <f t="shared" si="139"/>
      </c>
      <c r="G903" s="30">
        <f t="shared" si="144"/>
      </c>
      <c r="H903" t="e">
        <f t="shared" si="145"/>
        <v>#VALUE!</v>
      </c>
      <c r="I903">
        <f t="shared" si="146"/>
      </c>
      <c r="J903">
        <f>IF($E903="","",IF(COUNTIF(Team!$A$2:$A$1000,$E903)=0,1,""))</f>
      </c>
      <c r="K903">
        <f t="shared" si="140"/>
      </c>
      <c r="L903" s="30" t="e">
        <f t="shared" si="147"/>
        <v>#VALUE!</v>
      </c>
    </row>
    <row r="904" spans="3:12" ht="16.5">
      <c r="C904" s="1">
        <f t="shared" si="143"/>
      </c>
      <c r="D904">
        <f t="shared" si="141"/>
      </c>
      <c r="E904">
        <f t="shared" si="142"/>
      </c>
      <c r="F904" s="2">
        <f t="shared" si="139"/>
      </c>
      <c r="G904" s="30">
        <f t="shared" si="144"/>
      </c>
      <c r="H904" t="e">
        <f t="shared" si="145"/>
        <v>#VALUE!</v>
      </c>
      <c r="I904">
        <f t="shared" si="146"/>
      </c>
      <c r="J904">
        <f>IF($E904="","",IF(COUNTIF(Team!$A$2:$A$1000,$E904)=0,1,""))</f>
      </c>
      <c r="K904">
        <f t="shared" si="140"/>
      </c>
      <c r="L904" s="30" t="e">
        <f t="shared" si="147"/>
        <v>#VALUE!</v>
      </c>
    </row>
    <row r="905" spans="3:12" ht="16.5">
      <c r="C905" s="1">
        <f t="shared" si="143"/>
      </c>
      <c r="D905">
        <f t="shared" si="141"/>
      </c>
      <c r="E905">
        <f t="shared" si="142"/>
      </c>
      <c r="F905" s="2">
        <f t="shared" si="139"/>
      </c>
      <c r="G905" s="30">
        <f t="shared" si="144"/>
      </c>
      <c r="H905" t="e">
        <f t="shared" si="145"/>
        <v>#VALUE!</v>
      </c>
      <c r="I905">
        <f t="shared" si="146"/>
      </c>
      <c r="J905">
        <f>IF($E905="","",IF(COUNTIF(Team!$A$2:$A$1000,$E905)=0,1,""))</f>
      </c>
      <c r="K905">
        <f t="shared" si="140"/>
      </c>
      <c r="L905" s="30" t="e">
        <f t="shared" si="147"/>
        <v>#VALUE!</v>
      </c>
    </row>
    <row r="906" spans="3:12" ht="16.5">
      <c r="C906" s="1">
        <f t="shared" si="143"/>
      </c>
      <c r="D906">
        <f t="shared" si="141"/>
      </c>
      <c r="E906">
        <f t="shared" si="142"/>
      </c>
      <c r="F906" s="2">
        <f t="shared" si="139"/>
      </c>
      <c r="G906" s="30">
        <f t="shared" si="144"/>
      </c>
      <c r="H906" t="e">
        <f t="shared" si="145"/>
        <v>#VALUE!</v>
      </c>
      <c r="I906">
        <f t="shared" si="146"/>
      </c>
      <c r="J906">
        <f>IF($E906="","",IF(COUNTIF(Team!$A$2:$A$1000,$E906)=0,1,""))</f>
      </c>
      <c r="K906">
        <f t="shared" si="140"/>
      </c>
      <c r="L906" s="30" t="e">
        <f t="shared" si="147"/>
        <v>#VALUE!</v>
      </c>
    </row>
    <row r="907" spans="3:12" ht="16.5">
      <c r="C907" s="1">
        <f t="shared" si="143"/>
      </c>
      <c r="D907">
        <f t="shared" si="141"/>
      </c>
      <c r="E907">
        <f t="shared" si="142"/>
      </c>
      <c r="F907" s="2">
        <f t="shared" si="139"/>
      </c>
      <c r="G907" s="30">
        <f t="shared" si="144"/>
      </c>
      <c r="H907" t="e">
        <f t="shared" si="145"/>
        <v>#VALUE!</v>
      </c>
      <c r="I907">
        <f t="shared" si="146"/>
      </c>
      <c r="J907">
        <f>IF($E907="","",IF(COUNTIF(Team!$A$2:$A$1000,$E907)=0,1,""))</f>
      </c>
      <c r="K907">
        <f t="shared" si="140"/>
      </c>
      <c r="L907" s="30" t="e">
        <f t="shared" si="147"/>
        <v>#VALUE!</v>
      </c>
    </row>
    <row r="908" spans="3:12" ht="16.5">
      <c r="C908" s="1">
        <f t="shared" si="143"/>
      </c>
      <c r="D908">
        <f t="shared" si="141"/>
      </c>
      <c r="E908">
        <f t="shared" si="142"/>
      </c>
      <c r="F908" s="2">
        <f t="shared" si="139"/>
      </c>
      <c r="G908" s="30">
        <f t="shared" si="144"/>
      </c>
      <c r="H908" t="e">
        <f t="shared" si="145"/>
        <v>#VALUE!</v>
      </c>
      <c r="I908">
        <f t="shared" si="146"/>
      </c>
      <c r="J908">
        <f>IF($E908="","",IF(COUNTIF(Team!$A$2:$A$1000,$E908)=0,1,""))</f>
      </c>
      <c r="K908">
        <f t="shared" si="140"/>
      </c>
      <c r="L908" s="30" t="e">
        <f t="shared" si="147"/>
        <v>#VALUE!</v>
      </c>
    </row>
    <row r="909" spans="3:12" ht="16.5">
      <c r="C909" s="1">
        <f t="shared" si="143"/>
      </c>
      <c r="D909">
        <f t="shared" si="141"/>
      </c>
      <c r="E909">
        <f t="shared" si="142"/>
      </c>
      <c r="F909" s="2">
        <f t="shared" si="139"/>
      </c>
      <c r="G909" s="30">
        <f t="shared" si="144"/>
      </c>
      <c r="H909" t="e">
        <f t="shared" si="145"/>
        <v>#VALUE!</v>
      </c>
      <c r="I909">
        <f t="shared" si="146"/>
      </c>
      <c r="J909">
        <f>IF($E909="","",IF(COUNTIF(Team!$A$2:$A$1000,$E909)=0,1,""))</f>
      </c>
      <c r="K909">
        <f t="shared" si="140"/>
      </c>
      <c r="L909" s="30" t="e">
        <f t="shared" si="147"/>
        <v>#VALUE!</v>
      </c>
    </row>
    <row r="910" spans="3:12" ht="16.5">
      <c r="C910" s="1">
        <f t="shared" si="143"/>
      </c>
      <c r="D910">
        <f t="shared" si="141"/>
      </c>
      <c r="E910">
        <f t="shared" si="142"/>
      </c>
      <c r="F910" s="2">
        <f t="shared" si="139"/>
      </c>
      <c r="G910" s="30">
        <f t="shared" si="144"/>
      </c>
      <c r="H910" t="e">
        <f t="shared" si="145"/>
        <v>#VALUE!</v>
      </c>
      <c r="I910">
        <f t="shared" si="146"/>
      </c>
      <c r="J910">
        <f>IF($E910="","",IF(COUNTIF(Team!$A$2:$A$1000,$E910)=0,1,""))</f>
      </c>
      <c r="K910">
        <f t="shared" si="140"/>
      </c>
      <c r="L910" s="30" t="e">
        <f t="shared" si="147"/>
        <v>#VALUE!</v>
      </c>
    </row>
    <row r="911" spans="3:12" ht="16.5">
      <c r="C911" s="1">
        <f t="shared" si="143"/>
      </c>
      <c r="D911">
        <f t="shared" si="141"/>
      </c>
      <c r="E911">
        <f t="shared" si="142"/>
      </c>
      <c r="F911" s="2">
        <f t="shared" si="139"/>
      </c>
      <c r="G911" s="30">
        <f t="shared" si="144"/>
      </c>
      <c r="H911" t="e">
        <f t="shared" si="145"/>
        <v>#VALUE!</v>
      </c>
      <c r="I911">
        <f t="shared" si="146"/>
      </c>
      <c r="J911">
        <f>IF($E911="","",IF(COUNTIF(Team!$A$2:$A$1000,$E911)=0,1,""))</f>
      </c>
      <c r="K911">
        <f t="shared" si="140"/>
      </c>
      <c r="L911" s="30" t="e">
        <f t="shared" si="147"/>
        <v>#VALUE!</v>
      </c>
    </row>
    <row r="912" spans="3:12" ht="16.5">
      <c r="C912" s="1">
        <f t="shared" si="143"/>
      </c>
      <c r="D912">
        <f t="shared" si="141"/>
      </c>
      <c r="E912">
        <f t="shared" si="142"/>
      </c>
      <c r="F912" s="2">
        <f t="shared" si="139"/>
      </c>
      <c r="G912" s="30">
        <f t="shared" si="144"/>
      </c>
      <c r="H912" t="e">
        <f t="shared" si="145"/>
        <v>#VALUE!</v>
      </c>
      <c r="I912">
        <f t="shared" si="146"/>
      </c>
      <c r="J912">
        <f>IF($E912="","",IF(COUNTIF(Team!$A$2:$A$1000,$E912)=0,1,""))</f>
      </c>
      <c r="K912">
        <f t="shared" si="140"/>
      </c>
      <c r="L912" s="30" t="e">
        <f t="shared" si="147"/>
        <v>#VALUE!</v>
      </c>
    </row>
    <row r="913" spans="3:12" ht="16.5">
      <c r="C913" s="1">
        <f t="shared" si="143"/>
      </c>
      <c r="D913">
        <f t="shared" si="141"/>
      </c>
      <c r="E913">
        <f t="shared" si="142"/>
      </c>
      <c r="F913" s="2">
        <f t="shared" si="139"/>
      </c>
      <c r="G913" s="30">
        <f t="shared" si="144"/>
      </c>
      <c r="H913" t="e">
        <f t="shared" si="145"/>
        <v>#VALUE!</v>
      </c>
      <c r="I913">
        <f t="shared" si="146"/>
      </c>
      <c r="J913">
        <f>IF($E913="","",IF(COUNTIF(Team!$A$2:$A$1000,$E913)=0,1,""))</f>
      </c>
      <c r="K913">
        <f t="shared" si="140"/>
      </c>
      <c r="L913" s="30" t="e">
        <f t="shared" si="147"/>
        <v>#VALUE!</v>
      </c>
    </row>
    <row r="914" spans="3:12" ht="16.5">
      <c r="C914" s="1">
        <f t="shared" si="143"/>
      </c>
      <c r="D914">
        <f t="shared" si="141"/>
      </c>
      <c r="E914">
        <f t="shared" si="142"/>
      </c>
      <c r="F914" s="2">
        <f t="shared" si="139"/>
      </c>
      <c r="G914" s="30">
        <f t="shared" si="144"/>
      </c>
      <c r="H914" t="e">
        <f t="shared" si="145"/>
        <v>#VALUE!</v>
      </c>
      <c r="I914">
        <f t="shared" si="146"/>
      </c>
      <c r="J914">
        <f>IF($E914="","",IF(COUNTIF(Team!$A$2:$A$1000,$E914)=0,1,""))</f>
      </c>
      <c r="K914">
        <f t="shared" si="140"/>
      </c>
      <c r="L914" s="30" t="e">
        <f t="shared" si="147"/>
        <v>#VALUE!</v>
      </c>
    </row>
    <row r="915" spans="3:12" ht="16.5">
      <c r="C915" s="1">
        <f t="shared" si="143"/>
      </c>
      <c r="D915">
        <f t="shared" si="141"/>
      </c>
      <c r="E915">
        <f t="shared" si="142"/>
      </c>
      <c r="F915" s="2">
        <f t="shared" si="139"/>
      </c>
      <c r="G915" s="30">
        <f t="shared" si="144"/>
      </c>
      <c r="H915" t="e">
        <f t="shared" si="145"/>
        <v>#VALUE!</v>
      </c>
      <c r="I915">
        <f t="shared" si="146"/>
      </c>
      <c r="J915">
        <f>IF($E915="","",IF(COUNTIF(Team!$A$2:$A$1000,$E915)=0,1,""))</f>
      </c>
      <c r="K915">
        <f t="shared" si="140"/>
      </c>
      <c r="L915" s="30" t="e">
        <f t="shared" si="147"/>
        <v>#VALUE!</v>
      </c>
    </row>
    <row r="916" spans="3:12" ht="16.5">
      <c r="C916" s="1">
        <f t="shared" si="143"/>
      </c>
      <c r="D916">
        <f t="shared" si="141"/>
      </c>
      <c r="E916">
        <f t="shared" si="142"/>
      </c>
      <c r="F916" s="2">
        <f t="shared" si="139"/>
      </c>
      <c r="G916" s="30">
        <f t="shared" si="144"/>
      </c>
      <c r="H916" t="e">
        <f t="shared" si="145"/>
        <v>#VALUE!</v>
      </c>
      <c r="I916">
        <f t="shared" si="146"/>
      </c>
      <c r="J916">
        <f>IF($E916="","",IF(COUNTIF(Team!$A$2:$A$1000,$E916)=0,1,""))</f>
      </c>
      <c r="K916">
        <f t="shared" si="140"/>
      </c>
      <c r="L916" s="30" t="e">
        <f t="shared" si="147"/>
        <v>#VALUE!</v>
      </c>
    </row>
    <row r="917" spans="3:12" ht="16.5">
      <c r="C917" s="1">
        <f t="shared" si="143"/>
      </c>
      <c r="D917">
        <f t="shared" si="141"/>
      </c>
      <c r="E917">
        <f t="shared" si="142"/>
      </c>
      <c r="F917" s="2">
        <f t="shared" si="139"/>
      </c>
      <c r="G917" s="30">
        <f t="shared" si="144"/>
      </c>
      <c r="H917" t="e">
        <f t="shared" si="145"/>
        <v>#VALUE!</v>
      </c>
      <c r="I917">
        <f t="shared" si="146"/>
      </c>
      <c r="J917">
        <f>IF($E917="","",IF(COUNTIF(Team!$A$2:$A$1000,$E917)=0,1,""))</f>
      </c>
      <c r="K917">
        <f t="shared" si="140"/>
      </c>
      <c r="L917" s="30" t="e">
        <f t="shared" si="147"/>
        <v>#VALUE!</v>
      </c>
    </row>
    <row r="918" spans="3:12" ht="16.5">
      <c r="C918" s="1">
        <f t="shared" si="143"/>
      </c>
      <c r="D918">
        <f t="shared" si="141"/>
      </c>
      <c r="E918">
        <f t="shared" si="142"/>
      </c>
      <c r="F918" s="2">
        <f t="shared" si="139"/>
      </c>
      <c r="G918" s="30">
        <f t="shared" si="144"/>
      </c>
      <c r="H918" t="e">
        <f t="shared" si="145"/>
        <v>#VALUE!</v>
      </c>
      <c r="I918">
        <f t="shared" si="146"/>
      </c>
      <c r="J918">
        <f>IF($E918="","",IF(COUNTIF(Team!$A$2:$A$1000,$E918)=0,1,""))</f>
      </c>
      <c r="K918">
        <f t="shared" si="140"/>
      </c>
      <c r="L918" s="30" t="e">
        <f t="shared" si="147"/>
        <v>#VALUE!</v>
      </c>
    </row>
    <row r="919" spans="3:12" ht="16.5">
      <c r="C919" s="1">
        <f t="shared" si="143"/>
      </c>
      <c r="D919">
        <f t="shared" si="141"/>
      </c>
      <c r="E919">
        <f t="shared" si="142"/>
      </c>
      <c r="F919" s="2">
        <f t="shared" si="139"/>
      </c>
      <c r="G919" s="30">
        <f t="shared" si="144"/>
      </c>
      <c r="H919" t="e">
        <f t="shared" si="145"/>
        <v>#VALUE!</v>
      </c>
      <c r="I919">
        <f t="shared" si="146"/>
      </c>
      <c r="J919">
        <f>IF($E919="","",IF(COUNTIF(Team!$A$2:$A$1000,$E919)=0,1,""))</f>
      </c>
      <c r="K919">
        <f t="shared" si="140"/>
      </c>
      <c r="L919" s="30" t="e">
        <f t="shared" si="147"/>
        <v>#VALUE!</v>
      </c>
    </row>
    <row r="920" spans="3:12" ht="16.5">
      <c r="C920" s="1">
        <f t="shared" si="143"/>
      </c>
      <c r="D920">
        <f t="shared" si="141"/>
      </c>
      <c r="E920">
        <f t="shared" si="142"/>
      </c>
      <c r="F920" s="2">
        <f t="shared" si="139"/>
      </c>
      <c r="G920" s="30">
        <f t="shared" si="144"/>
      </c>
      <c r="H920" t="e">
        <f t="shared" si="145"/>
        <v>#VALUE!</v>
      </c>
      <c r="I920">
        <f t="shared" si="146"/>
      </c>
      <c r="J920">
        <f>IF($E920="","",IF(COUNTIF(Team!$A$2:$A$1000,$E920)=0,1,""))</f>
      </c>
      <c r="K920">
        <f t="shared" si="140"/>
      </c>
      <c r="L920" s="30" t="e">
        <f t="shared" si="147"/>
        <v>#VALUE!</v>
      </c>
    </row>
    <row r="921" spans="3:12" ht="16.5">
      <c r="C921" s="1">
        <f t="shared" si="143"/>
      </c>
      <c r="D921">
        <f t="shared" si="141"/>
      </c>
      <c r="E921">
        <f t="shared" si="142"/>
      </c>
      <c r="F921" s="2">
        <f t="shared" si="139"/>
      </c>
      <c r="G921" s="30">
        <f t="shared" si="144"/>
      </c>
      <c r="H921" t="e">
        <f t="shared" si="145"/>
        <v>#VALUE!</v>
      </c>
      <c r="I921">
        <f t="shared" si="146"/>
      </c>
      <c r="J921">
        <f>IF($E921="","",IF(COUNTIF(Team!$A$2:$A$1000,$E921)=0,1,""))</f>
      </c>
      <c r="K921">
        <f t="shared" si="140"/>
      </c>
      <c r="L921" s="30" t="e">
        <f t="shared" si="147"/>
        <v>#VALUE!</v>
      </c>
    </row>
    <row r="922" spans="3:12" ht="16.5">
      <c r="C922" s="1">
        <f t="shared" si="143"/>
      </c>
      <c r="D922">
        <f t="shared" si="141"/>
      </c>
      <c r="E922">
        <f t="shared" si="142"/>
      </c>
      <c r="F922" s="2">
        <f t="shared" si="139"/>
      </c>
      <c r="G922" s="30">
        <f t="shared" si="144"/>
      </c>
      <c r="H922" t="e">
        <f t="shared" si="145"/>
        <v>#VALUE!</v>
      </c>
      <c r="I922">
        <f t="shared" si="146"/>
      </c>
      <c r="J922">
        <f>IF($E922="","",IF(COUNTIF(Team!$A$2:$A$1000,$E922)=0,1,""))</f>
      </c>
      <c r="K922">
        <f t="shared" si="140"/>
      </c>
      <c r="L922" s="30" t="e">
        <f t="shared" si="147"/>
        <v>#VALUE!</v>
      </c>
    </row>
    <row r="923" spans="3:12" ht="16.5">
      <c r="C923" s="1">
        <f t="shared" si="143"/>
      </c>
      <c r="D923">
        <f t="shared" si="141"/>
      </c>
      <c r="E923">
        <f t="shared" si="142"/>
      </c>
      <c r="F923" s="2">
        <f t="shared" si="139"/>
      </c>
      <c r="G923" s="30">
        <f t="shared" si="144"/>
      </c>
      <c r="H923" t="e">
        <f t="shared" si="145"/>
        <v>#VALUE!</v>
      </c>
      <c r="I923">
        <f t="shared" si="146"/>
      </c>
      <c r="J923">
        <f>IF($E923="","",IF(COUNTIF(Team!$A$2:$A$1000,$E923)=0,1,""))</f>
      </c>
      <c r="K923">
        <f t="shared" si="140"/>
      </c>
      <c r="L923" s="30" t="e">
        <f t="shared" si="147"/>
        <v>#VALUE!</v>
      </c>
    </row>
    <row r="924" spans="3:12" ht="16.5">
      <c r="C924" s="1">
        <f t="shared" si="143"/>
      </c>
      <c r="D924">
        <f t="shared" si="141"/>
      </c>
      <c r="E924">
        <f t="shared" si="142"/>
      </c>
      <c r="F924" s="2">
        <f t="shared" si="139"/>
      </c>
      <c r="G924" s="30">
        <f t="shared" si="144"/>
      </c>
      <c r="H924" t="e">
        <f t="shared" si="145"/>
        <v>#VALUE!</v>
      </c>
      <c r="I924">
        <f t="shared" si="146"/>
      </c>
      <c r="J924">
        <f>IF($E924="","",IF(COUNTIF(Team!$A$2:$A$1000,$E924)=0,1,""))</f>
      </c>
      <c r="K924">
        <f t="shared" si="140"/>
      </c>
      <c r="L924" s="30" t="e">
        <f t="shared" si="147"/>
        <v>#VALUE!</v>
      </c>
    </row>
    <row r="925" spans="3:12" ht="16.5">
      <c r="C925" s="1">
        <f t="shared" si="143"/>
      </c>
      <c r="D925">
        <f t="shared" si="141"/>
      </c>
      <c r="E925">
        <f t="shared" si="142"/>
      </c>
      <c r="F925" s="2">
        <f t="shared" si="139"/>
      </c>
      <c r="G925" s="30">
        <f t="shared" si="144"/>
      </c>
      <c r="H925" t="e">
        <f t="shared" si="145"/>
        <v>#VALUE!</v>
      </c>
      <c r="I925">
        <f t="shared" si="146"/>
      </c>
      <c r="J925">
        <f>IF($E925="","",IF(COUNTIF(Team!$A$2:$A$1000,$E925)=0,1,""))</f>
      </c>
      <c r="K925">
        <f t="shared" si="140"/>
      </c>
      <c r="L925" s="30" t="e">
        <f t="shared" si="147"/>
        <v>#VALUE!</v>
      </c>
    </row>
    <row r="926" spans="3:12" ht="16.5">
      <c r="C926" s="1">
        <f t="shared" si="143"/>
      </c>
      <c r="D926">
        <f t="shared" si="141"/>
      </c>
      <c r="E926">
        <f t="shared" si="142"/>
      </c>
      <c r="F926" s="2">
        <f t="shared" si="139"/>
      </c>
      <c r="G926" s="30">
        <f t="shared" si="144"/>
      </c>
      <c r="H926" t="e">
        <f t="shared" si="145"/>
        <v>#VALUE!</v>
      </c>
      <c r="I926">
        <f t="shared" si="146"/>
      </c>
      <c r="J926">
        <f>IF($E926="","",IF(COUNTIF(Team!$A$2:$A$1000,$E926)=0,1,""))</f>
      </c>
      <c r="K926">
        <f t="shared" si="140"/>
      </c>
      <c r="L926" s="30" t="e">
        <f t="shared" si="147"/>
        <v>#VALUE!</v>
      </c>
    </row>
    <row r="927" spans="3:12" ht="16.5">
      <c r="C927" s="1">
        <f t="shared" si="143"/>
      </c>
      <c r="D927">
        <f t="shared" si="141"/>
      </c>
      <c r="E927">
        <f t="shared" si="142"/>
      </c>
      <c r="F927" s="2">
        <f t="shared" si="139"/>
      </c>
      <c r="G927" s="30">
        <f t="shared" si="144"/>
      </c>
      <c r="H927" t="e">
        <f t="shared" si="145"/>
        <v>#VALUE!</v>
      </c>
      <c r="I927">
        <f t="shared" si="146"/>
      </c>
      <c r="J927">
        <f>IF($E927="","",IF(COUNTIF(Team!$A$2:$A$1000,$E927)=0,1,""))</f>
      </c>
      <c r="K927">
        <f t="shared" si="140"/>
      </c>
      <c r="L927" s="30" t="e">
        <f t="shared" si="147"/>
        <v>#VALUE!</v>
      </c>
    </row>
    <row r="928" spans="3:12" ht="16.5">
      <c r="C928" s="1">
        <f t="shared" si="143"/>
      </c>
      <c r="D928">
        <f t="shared" si="141"/>
      </c>
      <c r="E928">
        <f t="shared" si="142"/>
      </c>
      <c r="F928" s="2">
        <f t="shared" si="139"/>
      </c>
      <c r="G928" s="30">
        <f t="shared" si="144"/>
      </c>
      <c r="H928" t="e">
        <f t="shared" si="145"/>
        <v>#VALUE!</v>
      </c>
      <c r="I928">
        <f t="shared" si="146"/>
      </c>
      <c r="J928">
        <f>IF($E928="","",IF(COUNTIF(Team!$A$2:$A$1000,$E928)=0,1,""))</f>
      </c>
      <c r="K928">
        <f t="shared" si="140"/>
      </c>
      <c r="L928" s="30" t="e">
        <f t="shared" si="147"/>
        <v>#VALUE!</v>
      </c>
    </row>
    <row r="929" spans="3:12" ht="16.5">
      <c r="C929" s="1">
        <f t="shared" si="143"/>
      </c>
      <c r="D929">
        <f t="shared" si="141"/>
      </c>
      <c r="E929">
        <f t="shared" si="142"/>
      </c>
      <c r="F929" s="2">
        <f t="shared" si="139"/>
      </c>
      <c r="G929" s="30">
        <f t="shared" si="144"/>
      </c>
      <c r="H929" t="e">
        <f t="shared" si="145"/>
        <v>#VALUE!</v>
      </c>
      <c r="I929">
        <f t="shared" si="146"/>
      </c>
      <c r="J929">
        <f>IF($E929="","",IF(COUNTIF(Team!$A$2:$A$1000,$E929)=0,1,""))</f>
      </c>
      <c r="K929">
        <f t="shared" si="140"/>
      </c>
      <c r="L929" s="30" t="e">
        <f t="shared" si="147"/>
        <v>#VALUE!</v>
      </c>
    </row>
    <row r="930" spans="3:12" ht="16.5">
      <c r="C930" s="1">
        <f t="shared" si="143"/>
      </c>
      <c r="D930">
        <f t="shared" si="141"/>
      </c>
      <c r="E930">
        <f t="shared" si="142"/>
      </c>
      <c r="F930" s="2">
        <f t="shared" si="139"/>
      </c>
      <c r="G930" s="30">
        <f t="shared" si="144"/>
      </c>
      <c r="H930" t="e">
        <f t="shared" si="145"/>
        <v>#VALUE!</v>
      </c>
      <c r="I930">
        <f t="shared" si="146"/>
      </c>
      <c r="J930">
        <f>IF($E930="","",IF(COUNTIF(Team!$A$2:$A$1000,$E930)=0,1,""))</f>
      </c>
      <c r="K930">
        <f t="shared" si="140"/>
      </c>
      <c r="L930" s="30" t="e">
        <f t="shared" si="147"/>
        <v>#VALUE!</v>
      </c>
    </row>
    <row r="931" spans="3:12" ht="16.5">
      <c r="C931" s="1">
        <f t="shared" si="143"/>
      </c>
      <c r="D931">
        <f t="shared" si="141"/>
      </c>
      <c r="E931">
        <f t="shared" si="142"/>
      </c>
      <c r="F931" s="2">
        <f t="shared" si="139"/>
      </c>
      <c r="G931" s="30">
        <f t="shared" si="144"/>
      </c>
      <c r="H931" t="e">
        <f t="shared" si="145"/>
        <v>#VALUE!</v>
      </c>
      <c r="I931">
        <f t="shared" si="146"/>
      </c>
      <c r="J931">
        <f>IF($E931="","",IF(COUNTIF(Team!$A$2:$A$1000,$E931)=0,1,""))</f>
      </c>
      <c r="K931">
        <f t="shared" si="140"/>
      </c>
      <c r="L931" s="30" t="e">
        <f t="shared" si="147"/>
        <v>#VALUE!</v>
      </c>
    </row>
    <row r="932" spans="3:12" ht="16.5">
      <c r="C932" s="1">
        <f t="shared" si="143"/>
      </c>
      <c r="D932">
        <f t="shared" si="141"/>
      </c>
      <c r="E932">
        <f t="shared" si="142"/>
      </c>
      <c r="F932" s="2">
        <f t="shared" si="139"/>
      </c>
      <c r="G932" s="30">
        <f t="shared" si="144"/>
      </c>
      <c r="H932" t="e">
        <f t="shared" si="145"/>
        <v>#VALUE!</v>
      </c>
      <c r="I932">
        <f t="shared" si="146"/>
      </c>
      <c r="J932">
        <f>IF($E932="","",IF(COUNTIF(Team!$A$2:$A$1000,$E932)=0,1,""))</f>
      </c>
      <c r="K932">
        <f t="shared" si="140"/>
      </c>
      <c r="L932" s="30" t="e">
        <f t="shared" si="147"/>
        <v>#VALUE!</v>
      </c>
    </row>
    <row r="933" spans="3:12" ht="16.5">
      <c r="C933" s="1">
        <f t="shared" si="143"/>
      </c>
      <c r="D933">
        <f t="shared" si="141"/>
      </c>
      <c r="E933">
        <f t="shared" si="142"/>
      </c>
      <c r="F933" s="2">
        <f t="shared" si="139"/>
      </c>
      <c r="G933" s="30">
        <f t="shared" si="144"/>
      </c>
      <c r="H933" t="e">
        <f t="shared" si="145"/>
        <v>#VALUE!</v>
      </c>
      <c r="I933">
        <f t="shared" si="146"/>
      </c>
      <c r="J933">
        <f>IF($E933="","",IF(COUNTIF(Team!$A$2:$A$1000,$E933)=0,1,""))</f>
      </c>
      <c r="K933">
        <f t="shared" si="140"/>
      </c>
      <c r="L933" s="30" t="e">
        <f t="shared" si="147"/>
        <v>#VALUE!</v>
      </c>
    </row>
    <row r="934" spans="3:12" ht="16.5">
      <c r="C934" s="1">
        <f t="shared" si="143"/>
      </c>
      <c r="D934">
        <f t="shared" si="141"/>
      </c>
      <c r="E934">
        <f t="shared" si="142"/>
      </c>
      <c r="F934" s="2">
        <f t="shared" si="139"/>
      </c>
      <c r="G934" s="30">
        <f t="shared" si="144"/>
      </c>
      <c r="H934" t="e">
        <f t="shared" si="145"/>
        <v>#VALUE!</v>
      </c>
      <c r="I934">
        <f t="shared" si="146"/>
      </c>
      <c r="J934">
        <f>IF($E934="","",IF(COUNTIF(Team!$A$2:$A$1000,$E934)=0,1,""))</f>
      </c>
      <c r="K934">
        <f t="shared" si="140"/>
      </c>
      <c r="L934" s="30" t="e">
        <f t="shared" si="147"/>
        <v>#VALUE!</v>
      </c>
    </row>
    <row r="935" spans="3:12" ht="16.5">
      <c r="C935" s="1">
        <f t="shared" si="143"/>
      </c>
      <c r="D935">
        <f t="shared" si="141"/>
      </c>
      <c r="E935">
        <f t="shared" si="142"/>
      </c>
      <c r="F935" s="2">
        <f t="shared" si="139"/>
      </c>
      <c r="G935" s="30">
        <f t="shared" si="144"/>
      </c>
      <c r="H935" t="e">
        <f t="shared" si="145"/>
        <v>#VALUE!</v>
      </c>
      <c r="I935">
        <f t="shared" si="146"/>
      </c>
      <c r="J935">
        <f>IF($E935="","",IF(COUNTIF(Team!$A$2:$A$1000,$E935)=0,1,""))</f>
      </c>
      <c r="K935">
        <f t="shared" si="140"/>
      </c>
      <c r="L935" s="30" t="e">
        <f t="shared" si="147"/>
        <v>#VALUE!</v>
      </c>
    </row>
    <row r="936" spans="3:12" ht="16.5">
      <c r="C936" s="1">
        <f t="shared" si="143"/>
      </c>
      <c r="D936">
        <f t="shared" si="141"/>
      </c>
      <c r="E936">
        <f t="shared" si="142"/>
      </c>
      <c r="F936" s="2">
        <f t="shared" si="139"/>
      </c>
      <c r="G936" s="30">
        <f t="shared" si="144"/>
      </c>
      <c r="H936" t="e">
        <f t="shared" si="145"/>
        <v>#VALUE!</v>
      </c>
      <c r="I936">
        <f t="shared" si="146"/>
      </c>
      <c r="J936">
        <f>IF($E936="","",IF(COUNTIF(Team!$A$2:$A$1000,$E936)=0,1,""))</f>
      </c>
      <c r="K936">
        <f t="shared" si="140"/>
      </c>
      <c r="L936" s="30" t="e">
        <f t="shared" si="147"/>
        <v>#VALUE!</v>
      </c>
    </row>
    <row r="937" spans="3:12" ht="16.5">
      <c r="C937" s="1">
        <f t="shared" si="143"/>
      </c>
      <c r="D937">
        <f t="shared" si="141"/>
      </c>
      <c r="E937">
        <f t="shared" si="142"/>
      </c>
      <c r="F937" s="2">
        <f t="shared" si="139"/>
      </c>
      <c r="G937" s="30">
        <f t="shared" si="144"/>
      </c>
      <c r="H937" t="e">
        <f t="shared" si="145"/>
        <v>#VALUE!</v>
      </c>
      <c r="I937">
        <f t="shared" si="146"/>
      </c>
      <c r="J937">
        <f>IF($E937="","",IF(COUNTIF(Team!$A$2:$A$1000,$E937)=0,1,""))</f>
      </c>
      <c r="K937">
        <f t="shared" si="140"/>
      </c>
      <c r="L937" s="30" t="e">
        <f t="shared" si="147"/>
        <v>#VALUE!</v>
      </c>
    </row>
    <row r="938" spans="3:12" ht="16.5">
      <c r="C938" s="1">
        <f t="shared" si="143"/>
      </c>
      <c r="D938">
        <f t="shared" si="141"/>
      </c>
      <c r="E938">
        <f t="shared" si="142"/>
      </c>
      <c r="F938" s="2">
        <f t="shared" si="139"/>
      </c>
      <c r="G938" s="30">
        <f t="shared" si="144"/>
      </c>
      <c r="H938" t="e">
        <f t="shared" si="145"/>
        <v>#VALUE!</v>
      </c>
      <c r="I938">
        <f t="shared" si="146"/>
      </c>
      <c r="J938">
        <f>IF($E938="","",IF(COUNTIF(Team!$A$2:$A$1000,$E938)=0,1,""))</f>
      </c>
      <c r="K938">
        <f t="shared" si="140"/>
      </c>
      <c r="L938" s="30" t="e">
        <f t="shared" si="147"/>
        <v>#VALUE!</v>
      </c>
    </row>
    <row r="939" spans="3:12" ht="16.5">
      <c r="C939" s="1">
        <f t="shared" si="143"/>
      </c>
      <c r="D939">
        <f t="shared" si="141"/>
      </c>
      <c r="E939">
        <f t="shared" si="142"/>
      </c>
      <c r="F939" s="2">
        <f t="shared" si="139"/>
      </c>
      <c r="G939" s="30">
        <f t="shared" si="144"/>
      </c>
      <c r="H939" t="e">
        <f t="shared" si="145"/>
        <v>#VALUE!</v>
      </c>
      <c r="I939">
        <f t="shared" si="146"/>
      </c>
      <c r="J939">
        <f>IF($E939="","",IF(COUNTIF(Team!$A$2:$A$1000,$E939)=0,1,""))</f>
      </c>
      <c r="K939">
        <f t="shared" si="140"/>
      </c>
      <c r="L939" s="30" t="e">
        <f t="shared" si="147"/>
        <v>#VALUE!</v>
      </c>
    </row>
    <row r="940" spans="3:12" ht="16.5">
      <c r="C940" s="1">
        <f t="shared" si="143"/>
      </c>
      <c r="D940">
        <f t="shared" si="141"/>
      </c>
      <c r="E940">
        <f t="shared" si="142"/>
      </c>
      <c r="F940" s="2">
        <f t="shared" si="139"/>
      </c>
      <c r="G940" s="30">
        <f t="shared" si="144"/>
      </c>
      <c r="H940" t="e">
        <f t="shared" si="145"/>
        <v>#VALUE!</v>
      </c>
      <c r="I940">
        <f t="shared" si="146"/>
      </c>
      <c r="J940">
        <f>IF($E940="","",IF(COUNTIF(Team!$A$2:$A$1000,$E940)=0,1,""))</f>
      </c>
      <c r="K940">
        <f t="shared" si="140"/>
      </c>
      <c r="L940" s="30" t="e">
        <f t="shared" si="147"/>
        <v>#VALUE!</v>
      </c>
    </row>
    <row r="941" spans="3:12" ht="16.5">
      <c r="C941" s="1">
        <f t="shared" si="143"/>
      </c>
      <c r="D941">
        <f t="shared" si="141"/>
      </c>
      <c r="E941">
        <f t="shared" si="142"/>
      </c>
      <c r="F941" s="2">
        <f t="shared" si="139"/>
      </c>
      <c r="G941" s="30">
        <f t="shared" si="144"/>
      </c>
      <c r="H941" t="e">
        <f t="shared" si="145"/>
        <v>#VALUE!</v>
      </c>
      <c r="I941">
        <f t="shared" si="146"/>
      </c>
      <c r="J941">
        <f>IF($E941="","",IF(COUNTIF(Team!$A$2:$A$1000,$E941)=0,1,""))</f>
      </c>
      <c r="K941">
        <f t="shared" si="140"/>
      </c>
      <c r="L941" s="30" t="e">
        <f t="shared" si="147"/>
        <v>#VALUE!</v>
      </c>
    </row>
    <row r="942" spans="3:12" ht="16.5">
      <c r="C942" s="1">
        <f t="shared" si="143"/>
      </c>
      <c r="D942">
        <f t="shared" si="141"/>
      </c>
      <c r="E942">
        <f t="shared" si="142"/>
      </c>
      <c r="F942" s="2">
        <f t="shared" si="139"/>
      </c>
      <c r="G942" s="30">
        <f t="shared" si="144"/>
      </c>
      <c r="H942" t="e">
        <f t="shared" si="145"/>
        <v>#VALUE!</v>
      </c>
      <c r="I942">
        <f t="shared" si="146"/>
      </c>
      <c r="J942">
        <f>IF($E942="","",IF(COUNTIF(Team!$A$2:$A$1000,$E942)=0,1,""))</f>
      </c>
      <c r="K942">
        <f t="shared" si="140"/>
      </c>
      <c r="L942" s="30" t="e">
        <f t="shared" si="147"/>
        <v>#VALUE!</v>
      </c>
    </row>
    <row r="943" spans="3:12" ht="16.5">
      <c r="C943" s="1">
        <f t="shared" si="143"/>
      </c>
      <c r="D943">
        <f t="shared" si="141"/>
      </c>
      <c r="E943">
        <f t="shared" si="142"/>
      </c>
      <c r="F943" s="2">
        <f t="shared" si="139"/>
      </c>
      <c r="G943" s="30">
        <f t="shared" si="144"/>
      </c>
      <c r="H943" t="e">
        <f t="shared" si="145"/>
        <v>#VALUE!</v>
      </c>
      <c r="I943">
        <f t="shared" si="146"/>
      </c>
      <c r="J943">
        <f>IF($E943="","",IF(COUNTIF(Team!$A$2:$A$1000,$E943)=0,1,""))</f>
      </c>
      <c r="K943">
        <f t="shared" si="140"/>
      </c>
      <c r="L943" s="30" t="e">
        <f t="shared" si="147"/>
        <v>#VALUE!</v>
      </c>
    </row>
    <row r="944" spans="3:12" ht="16.5">
      <c r="C944" s="1">
        <f t="shared" si="143"/>
      </c>
      <c r="D944">
        <f t="shared" si="141"/>
      </c>
      <c r="E944">
        <f t="shared" si="142"/>
      </c>
      <c r="F944" s="2">
        <f t="shared" si="139"/>
      </c>
      <c r="G944" s="30">
        <f t="shared" si="144"/>
      </c>
      <c r="H944" t="e">
        <f t="shared" si="145"/>
        <v>#VALUE!</v>
      </c>
      <c r="I944">
        <f t="shared" si="146"/>
      </c>
      <c r="J944">
        <f>IF($E944="","",IF(COUNTIF(Team!$A$2:$A$1000,$E944)=0,1,""))</f>
      </c>
      <c r="K944">
        <f t="shared" si="140"/>
      </c>
      <c r="L944" s="30" t="e">
        <f t="shared" si="147"/>
        <v>#VALUE!</v>
      </c>
    </row>
    <row r="945" spans="3:12" ht="16.5">
      <c r="C945" s="1">
        <f t="shared" si="143"/>
      </c>
      <c r="D945">
        <f t="shared" si="141"/>
      </c>
      <c r="E945">
        <f t="shared" si="142"/>
      </c>
      <c r="F945" s="2">
        <f t="shared" si="139"/>
      </c>
      <c r="G945" s="30">
        <f t="shared" si="144"/>
      </c>
      <c r="H945" t="e">
        <f t="shared" si="145"/>
        <v>#VALUE!</v>
      </c>
      <c r="I945">
        <f t="shared" si="146"/>
      </c>
      <c r="J945">
        <f>IF($E945="","",IF(COUNTIF(Team!$A$2:$A$1000,$E945)=0,1,""))</f>
      </c>
      <c r="K945">
        <f t="shared" si="140"/>
      </c>
      <c r="L945" s="30" t="e">
        <f t="shared" si="147"/>
        <v>#VALUE!</v>
      </c>
    </row>
    <row r="946" spans="3:12" ht="16.5">
      <c r="C946" s="1">
        <f t="shared" si="143"/>
      </c>
      <c r="D946">
        <f t="shared" si="141"/>
      </c>
      <c r="E946">
        <f t="shared" si="142"/>
      </c>
      <c r="F946" s="2">
        <f t="shared" si="139"/>
      </c>
      <c r="G946" s="30">
        <f t="shared" si="144"/>
      </c>
      <c r="H946" t="e">
        <f t="shared" si="145"/>
        <v>#VALUE!</v>
      </c>
      <c r="I946">
        <f t="shared" si="146"/>
      </c>
      <c r="J946">
        <f>IF($E946="","",IF(COUNTIF(Team!$A$2:$A$1000,$E946)=0,1,""))</f>
      </c>
      <c r="K946">
        <f t="shared" si="140"/>
      </c>
      <c r="L946" s="30" t="e">
        <f t="shared" si="147"/>
        <v>#VALUE!</v>
      </c>
    </row>
    <row r="947" spans="3:12" ht="16.5">
      <c r="C947" s="1">
        <f t="shared" si="143"/>
      </c>
      <c r="D947">
        <f t="shared" si="141"/>
      </c>
      <c r="E947">
        <f t="shared" si="142"/>
      </c>
      <c r="F947" s="2">
        <f aca="true" t="shared" si="148" ref="F947:F1001">IF(ISERROR(TIME(MID($B947,6,2),MID($B947,8,2),0)),"",TIME(MID($B947,6,2),MID($B947,8,2),0))</f>
      </c>
      <c r="G947" s="30">
        <f t="shared" si="144"/>
      </c>
      <c r="H947" t="e">
        <f t="shared" si="145"/>
        <v>#VALUE!</v>
      </c>
      <c r="I947">
        <f t="shared" si="146"/>
      </c>
      <c r="J947">
        <f>IF($E947="","",IF(COUNTIF(Team!$A$2:$A$1000,$E947)=0,1,""))</f>
      </c>
      <c r="K947">
        <f aca="true" t="shared" si="149" ref="K947:K1001">IF($E947="","",IF(LEN($B947)&lt;&gt;9,1,""))</f>
      </c>
      <c r="L947" s="30" t="e">
        <f t="shared" si="147"/>
        <v>#VALUE!</v>
      </c>
    </row>
    <row r="948" spans="3:12" ht="16.5">
      <c r="C948" s="1">
        <f t="shared" si="143"/>
      </c>
      <c r="D948">
        <f t="shared" si="141"/>
      </c>
      <c r="E948">
        <f t="shared" si="142"/>
      </c>
      <c r="F948" s="2">
        <f t="shared" si="148"/>
      </c>
      <c r="G948" s="30">
        <f t="shared" si="144"/>
      </c>
      <c r="H948" t="e">
        <f t="shared" si="145"/>
        <v>#VALUE!</v>
      </c>
      <c r="I948">
        <f t="shared" si="146"/>
      </c>
      <c r="J948">
        <f>IF($E948="","",IF(COUNTIF(Team!$A$2:$A$1000,$E948)=0,1,""))</f>
      </c>
      <c r="K948">
        <f t="shared" si="149"/>
      </c>
      <c r="L948" s="30" t="e">
        <f t="shared" si="147"/>
        <v>#VALUE!</v>
      </c>
    </row>
    <row r="949" spans="3:12" ht="16.5">
      <c r="C949" s="1">
        <f t="shared" si="143"/>
      </c>
      <c r="D949">
        <f t="shared" si="141"/>
      </c>
      <c r="E949">
        <f t="shared" si="142"/>
      </c>
      <c r="F949" s="2">
        <f t="shared" si="148"/>
      </c>
      <c r="G949" s="30">
        <f t="shared" si="144"/>
      </c>
      <c r="H949" t="e">
        <f t="shared" si="145"/>
        <v>#VALUE!</v>
      </c>
      <c r="I949">
        <f t="shared" si="146"/>
      </c>
      <c r="J949">
        <f>IF($E949="","",IF(COUNTIF(Team!$A$2:$A$1000,$E949)=0,1,""))</f>
      </c>
      <c r="K949">
        <f t="shared" si="149"/>
      </c>
      <c r="L949" s="30" t="e">
        <f t="shared" si="147"/>
        <v>#VALUE!</v>
      </c>
    </row>
    <row r="950" spans="3:12" ht="16.5">
      <c r="C950" s="1">
        <f t="shared" si="143"/>
      </c>
      <c r="D950">
        <f t="shared" si="141"/>
      </c>
      <c r="E950">
        <f t="shared" si="142"/>
      </c>
      <c r="F950" s="2">
        <f t="shared" si="148"/>
      </c>
      <c r="G950" s="30">
        <f t="shared" si="144"/>
      </c>
      <c r="H950" t="e">
        <f t="shared" si="145"/>
        <v>#VALUE!</v>
      </c>
      <c r="I950">
        <f t="shared" si="146"/>
      </c>
      <c r="J950">
        <f>IF($E950="","",IF(COUNTIF(Team!$A$2:$A$1000,$E950)=0,1,""))</f>
      </c>
      <c r="K950">
        <f t="shared" si="149"/>
      </c>
      <c r="L950" s="30" t="e">
        <f t="shared" si="147"/>
        <v>#VALUE!</v>
      </c>
    </row>
    <row r="951" spans="3:12" ht="16.5">
      <c r="C951" s="1">
        <f t="shared" si="143"/>
      </c>
      <c r="D951">
        <f t="shared" si="141"/>
      </c>
      <c r="E951">
        <f t="shared" si="142"/>
      </c>
      <c r="F951" s="2">
        <f t="shared" si="148"/>
      </c>
      <c r="G951" s="30">
        <f t="shared" si="144"/>
      </c>
      <c r="H951" t="e">
        <f t="shared" si="145"/>
        <v>#VALUE!</v>
      </c>
      <c r="I951">
        <f t="shared" si="146"/>
      </c>
      <c r="J951">
        <f>IF($E951="","",IF(COUNTIF(Team!$A$2:$A$1000,$E951)=0,1,""))</f>
      </c>
      <c r="K951">
        <f t="shared" si="149"/>
      </c>
      <c r="L951" s="30" t="e">
        <f t="shared" si="147"/>
        <v>#VALUE!</v>
      </c>
    </row>
    <row r="952" spans="3:12" ht="16.5">
      <c r="C952" s="1">
        <f t="shared" si="143"/>
      </c>
      <c r="D952">
        <f t="shared" si="141"/>
      </c>
      <c r="E952">
        <f t="shared" si="142"/>
      </c>
      <c r="F952" s="2">
        <f t="shared" si="148"/>
      </c>
      <c r="G952" s="30">
        <f t="shared" si="144"/>
      </c>
      <c r="H952" t="e">
        <f t="shared" si="145"/>
        <v>#VALUE!</v>
      </c>
      <c r="I952">
        <f t="shared" si="146"/>
      </c>
      <c r="J952">
        <f>IF($E952="","",IF(COUNTIF(Team!$A$2:$A$1000,$E952)=0,1,""))</f>
      </c>
      <c r="K952">
        <f t="shared" si="149"/>
      </c>
      <c r="L952" s="30" t="e">
        <f t="shared" si="147"/>
        <v>#VALUE!</v>
      </c>
    </row>
    <row r="953" spans="3:12" ht="16.5">
      <c r="C953" s="1">
        <f t="shared" si="143"/>
      </c>
      <c r="D953">
        <f t="shared" si="141"/>
      </c>
      <c r="E953">
        <f t="shared" si="142"/>
      </c>
      <c r="F953" s="2">
        <f t="shared" si="148"/>
      </c>
      <c r="G953" s="30">
        <f t="shared" si="144"/>
      </c>
      <c r="H953" t="e">
        <f t="shared" si="145"/>
        <v>#VALUE!</v>
      </c>
      <c r="I953">
        <f t="shared" si="146"/>
      </c>
      <c r="J953">
        <f>IF($E953="","",IF(COUNTIF(Team!$A$2:$A$1000,$E953)=0,1,""))</f>
      </c>
      <c r="K953">
        <f t="shared" si="149"/>
      </c>
      <c r="L953" s="30" t="e">
        <f t="shared" si="147"/>
        <v>#VALUE!</v>
      </c>
    </row>
    <row r="954" spans="3:12" ht="16.5">
      <c r="C954" s="1">
        <f t="shared" si="143"/>
      </c>
      <c r="D954">
        <f t="shared" si="141"/>
      </c>
      <c r="E954">
        <f t="shared" si="142"/>
      </c>
      <c r="F954" s="2">
        <f t="shared" si="148"/>
      </c>
      <c r="G954" s="30">
        <f t="shared" si="144"/>
      </c>
      <c r="H954" t="e">
        <f t="shared" si="145"/>
        <v>#VALUE!</v>
      </c>
      <c r="I954">
        <f t="shared" si="146"/>
      </c>
      <c r="J954">
        <f>IF($E954="","",IF(COUNTIF(Team!$A$2:$A$1000,$E954)=0,1,""))</f>
      </c>
      <c r="K954">
        <f t="shared" si="149"/>
      </c>
      <c r="L954" s="30" t="e">
        <f t="shared" si="147"/>
        <v>#VALUE!</v>
      </c>
    </row>
    <row r="955" spans="3:12" ht="16.5">
      <c r="C955" s="1">
        <f t="shared" si="143"/>
      </c>
      <c r="D955">
        <f t="shared" si="141"/>
      </c>
      <c r="E955">
        <f t="shared" si="142"/>
      </c>
      <c r="F955" s="2">
        <f t="shared" si="148"/>
      </c>
      <c r="G955" s="30">
        <f t="shared" si="144"/>
      </c>
      <c r="H955" t="e">
        <f t="shared" si="145"/>
        <v>#VALUE!</v>
      </c>
      <c r="I955">
        <f t="shared" si="146"/>
      </c>
      <c r="J955">
        <f>IF($E955="","",IF(COUNTIF(Team!$A$2:$A$1000,$E955)=0,1,""))</f>
      </c>
      <c r="K955">
        <f t="shared" si="149"/>
      </c>
      <c r="L955" s="30" t="e">
        <f t="shared" si="147"/>
        <v>#VALUE!</v>
      </c>
    </row>
    <row r="956" spans="3:12" ht="16.5">
      <c r="C956" s="1">
        <f t="shared" si="143"/>
      </c>
      <c r="D956">
        <f t="shared" si="141"/>
      </c>
      <c r="E956">
        <f t="shared" si="142"/>
      </c>
      <c r="F956" s="2">
        <f t="shared" si="148"/>
      </c>
      <c r="G956" s="30">
        <f t="shared" si="144"/>
      </c>
      <c r="H956" t="e">
        <f t="shared" si="145"/>
        <v>#VALUE!</v>
      </c>
      <c r="I956">
        <f t="shared" si="146"/>
      </c>
      <c r="J956">
        <f>IF($E956="","",IF(COUNTIF(Team!$A$2:$A$1000,$E956)=0,1,""))</f>
      </c>
      <c r="K956">
        <f t="shared" si="149"/>
      </c>
      <c r="L956" s="30" t="e">
        <f t="shared" si="147"/>
        <v>#VALUE!</v>
      </c>
    </row>
    <row r="957" spans="3:12" ht="16.5">
      <c r="C957" s="1">
        <f t="shared" si="143"/>
      </c>
      <c r="D957">
        <f t="shared" si="141"/>
      </c>
      <c r="E957">
        <f t="shared" si="142"/>
      </c>
      <c r="F957" s="2">
        <f t="shared" si="148"/>
      </c>
      <c r="G957" s="30">
        <f t="shared" si="144"/>
      </c>
      <c r="H957" t="e">
        <f t="shared" si="145"/>
        <v>#VALUE!</v>
      </c>
      <c r="I957">
        <f t="shared" si="146"/>
      </c>
      <c r="J957">
        <f>IF($E957="","",IF(COUNTIF(Team!$A$2:$A$1000,$E957)=0,1,""))</f>
      </c>
      <c r="K957">
        <f t="shared" si="149"/>
      </c>
      <c r="L957" s="30" t="e">
        <f t="shared" si="147"/>
        <v>#VALUE!</v>
      </c>
    </row>
    <row r="958" spans="3:12" ht="16.5">
      <c r="C958" s="1">
        <f t="shared" si="143"/>
      </c>
      <c r="D958">
        <f t="shared" si="141"/>
      </c>
      <c r="E958">
        <f t="shared" si="142"/>
      </c>
      <c r="F958" s="2">
        <f t="shared" si="148"/>
      </c>
      <c r="G958" s="30">
        <f t="shared" si="144"/>
      </c>
      <c r="H958" t="e">
        <f t="shared" si="145"/>
        <v>#VALUE!</v>
      </c>
      <c r="I958">
        <f t="shared" si="146"/>
      </c>
      <c r="J958">
        <f>IF($E958="","",IF(COUNTIF(Team!$A$2:$A$1000,$E958)=0,1,""))</f>
      </c>
      <c r="K958">
        <f t="shared" si="149"/>
      </c>
      <c r="L958" s="30" t="e">
        <f t="shared" si="147"/>
        <v>#VALUE!</v>
      </c>
    </row>
    <row r="959" spans="3:12" ht="16.5">
      <c r="C959" s="1">
        <f t="shared" si="143"/>
      </c>
      <c r="D959">
        <f t="shared" si="141"/>
      </c>
      <c r="E959">
        <f t="shared" si="142"/>
      </c>
      <c r="F959" s="2">
        <f t="shared" si="148"/>
      </c>
      <c r="G959" s="30">
        <f t="shared" si="144"/>
      </c>
      <c r="H959" t="e">
        <f t="shared" si="145"/>
        <v>#VALUE!</v>
      </c>
      <c r="I959">
        <f t="shared" si="146"/>
      </c>
      <c r="J959">
        <f>IF($E959="","",IF(COUNTIF(Team!$A$2:$A$1000,$E959)=0,1,""))</f>
      </c>
      <c r="K959">
        <f t="shared" si="149"/>
      </c>
      <c r="L959" s="30" t="e">
        <f t="shared" si="147"/>
        <v>#VALUE!</v>
      </c>
    </row>
    <row r="960" spans="3:12" ht="16.5">
      <c r="C960" s="1">
        <f t="shared" si="143"/>
      </c>
      <c r="D960">
        <f t="shared" si="141"/>
      </c>
      <c r="E960">
        <f t="shared" si="142"/>
      </c>
      <c r="F960" s="2">
        <f t="shared" si="148"/>
      </c>
      <c r="G960" s="30">
        <f t="shared" si="144"/>
      </c>
      <c r="H960" t="e">
        <f t="shared" si="145"/>
        <v>#VALUE!</v>
      </c>
      <c r="I960">
        <f t="shared" si="146"/>
      </c>
      <c r="J960">
        <f>IF($E960="","",IF(COUNTIF(Team!$A$2:$A$1000,$E960)=0,1,""))</f>
      </c>
      <c r="K960">
        <f t="shared" si="149"/>
      </c>
      <c r="L960" s="30" t="e">
        <f t="shared" si="147"/>
        <v>#VALUE!</v>
      </c>
    </row>
    <row r="961" spans="3:12" ht="16.5">
      <c r="C961" s="1">
        <f t="shared" si="143"/>
      </c>
      <c r="D961">
        <f t="shared" si="141"/>
      </c>
      <c r="E961">
        <f t="shared" si="142"/>
      </c>
      <c r="F961" s="2">
        <f t="shared" si="148"/>
      </c>
      <c r="G961" s="30">
        <f t="shared" si="144"/>
      </c>
      <c r="H961" t="e">
        <f t="shared" si="145"/>
        <v>#VALUE!</v>
      </c>
      <c r="I961">
        <f t="shared" si="146"/>
      </c>
      <c r="J961">
        <f>IF($E961="","",IF(COUNTIF(Team!$A$2:$A$1000,$E961)=0,1,""))</f>
      </c>
      <c r="K961">
        <f t="shared" si="149"/>
      </c>
      <c r="L961" s="30" t="e">
        <f t="shared" si="147"/>
        <v>#VALUE!</v>
      </c>
    </row>
    <row r="962" spans="3:12" ht="16.5">
      <c r="C962" s="1">
        <f t="shared" si="143"/>
      </c>
      <c r="D962">
        <f t="shared" si="141"/>
      </c>
      <c r="E962">
        <f t="shared" si="142"/>
      </c>
      <c r="F962" s="2">
        <f t="shared" si="148"/>
      </c>
      <c r="G962" s="30">
        <f t="shared" si="144"/>
      </c>
      <c r="H962" t="e">
        <f t="shared" si="145"/>
        <v>#VALUE!</v>
      </c>
      <c r="I962">
        <f t="shared" si="146"/>
      </c>
      <c r="J962">
        <f>IF($E962="","",IF(COUNTIF(Team!$A$2:$A$1000,$E962)=0,1,""))</f>
      </c>
      <c r="K962">
        <f t="shared" si="149"/>
      </c>
      <c r="L962" s="30" t="e">
        <f t="shared" si="147"/>
        <v>#VALUE!</v>
      </c>
    </row>
    <row r="963" spans="3:12" ht="16.5">
      <c r="C963" s="1">
        <f t="shared" si="143"/>
      </c>
      <c r="D963">
        <f aca="true" t="shared" si="150" ref="D963:D1001">LEFT($B963)</f>
      </c>
      <c r="E963">
        <f aca="true" t="shared" si="151" ref="E963:E1001">MID($B963,2,4)</f>
      </c>
      <c r="F963" s="2">
        <f t="shared" si="148"/>
      </c>
      <c r="G963" s="30">
        <f t="shared" si="144"/>
      </c>
      <c r="H963" t="e">
        <f t="shared" si="145"/>
        <v>#VALUE!</v>
      </c>
      <c r="I963">
        <f t="shared" si="146"/>
      </c>
      <c r="J963">
        <f>IF($E963="","",IF(COUNTIF(Team!$A$2:$A$1000,$E963)=0,1,""))</f>
      </c>
      <c r="K963">
        <f t="shared" si="149"/>
      </c>
      <c r="L963" s="30" t="e">
        <f t="shared" si="147"/>
        <v>#VALUE!</v>
      </c>
    </row>
    <row r="964" spans="3:12" ht="16.5">
      <c r="C964" s="1">
        <f aca="true" t="shared" si="152" ref="C964:C1001">IF($B964&lt;&gt;"",LEFT($B964,5),"")</f>
      </c>
      <c r="D964">
        <f t="shared" si="150"/>
      </c>
      <c r="E964">
        <f t="shared" si="151"/>
      </c>
      <c r="F964" s="2">
        <f t="shared" si="148"/>
      </c>
      <c r="G964" s="30">
        <f aca="true" t="shared" si="153" ref="G964:G1001">IF($C964&lt;&gt;"",COUNTIF($C$3:$C$1001,$C964)-1,"")</f>
      </c>
      <c r="H964" t="e">
        <f aca="true" t="shared" si="154" ref="H964:H1001">IF(OR(VALUE(RIGHT($B964,2))&gt;60,VALUE(MID($B964,6,2))&gt;24),1,"")</f>
        <v>#VALUE!</v>
      </c>
      <c r="I964">
        <f aca="true" t="shared" si="155" ref="I964:I1001">IF($B964&lt;&gt;"",IF(OR(VALUE(MID($B964,6,2))&lt;6,VALUE(MID($B964,6,4))&gt;1930),1,""),"")</f>
      </c>
      <c r="J964">
        <f>IF($E964="","",IF(COUNTIF(Team!$A$2:$A$1000,$E964)=0,1,""))</f>
      </c>
      <c r="K964">
        <f t="shared" si="149"/>
      </c>
      <c r="L964" s="30" t="e">
        <f aca="true" t="shared" si="156" ref="L964:L1001">SUM(G964:K964)</f>
        <v>#VALUE!</v>
      </c>
    </row>
    <row r="965" spans="3:12" ht="16.5">
      <c r="C965" s="1">
        <f t="shared" si="152"/>
      </c>
      <c r="D965">
        <f t="shared" si="150"/>
      </c>
      <c r="E965">
        <f t="shared" si="151"/>
      </c>
      <c r="F965" s="2">
        <f t="shared" si="148"/>
      </c>
      <c r="G965" s="30">
        <f t="shared" si="153"/>
      </c>
      <c r="H965" t="e">
        <f t="shared" si="154"/>
        <v>#VALUE!</v>
      </c>
      <c r="I965">
        <f t="shared" si="155"/>
      </c>
      <c r="J965">
        <f>IF($E965="","",IF(COUNTIF(Team!$A$2:$A$1000,$E965)=0,1,""))</f>
      </c>
      <c r="K965">
        <f t="shared" si="149"/>
      </c>
      <c r="L965" s="30" t="e">
        <f t="shared" si="156"/>
        <v>#VALUE!</v>
      </c>
    </row>
    <row r="966" spans="3:12" ht="16.5">
      <c r="C966" s="1">
        <f t="shared" si="152"/>
      </c>
      <c r="D966">
        <f t="shared" si="150"/>
      </c>
      <c r="E966">
        <f t="shared" si="151"/>
      </c>
      <c r="F966" s="2">
        <f t="shared" si="148"/>
      </c>
      <c r="G966" s="30">
        <f t="shared" si="153"/>
      </c>
      <c r="H966" t="e">
        <f t="shared" si="154"/>
        <v>#VALUE!</v>
      </c>
      <c r="I966">
        <f t="shared" si="155"/>
      </c>
      <c r="J966">
        <f>IF($E966="","",IF(COUNTIF(Team!$A$2:$A$1000,$E966)=0,1,""))</f>
      </c>
      <c r="K966">
        <f t="shared" si="149"/>
      </c>
      <c r="L966" s="30" t="e">
        <f t="shared" si="156"/>
        <v>#VALUE!</v>
      </c>
    </row>
    <row r="967" spans="3:12" ht="16.5">
      <c r="C967" s="1">
        <f t="shared" si="152"/>
      </c>
      <c r="D967">
        <f t="shared" si="150"/>
      </c>
      <c r="E967">
        <f t="shared" si="151"/>
      </c>
      <c r="F967" s="2">
        <f t="shared" si="148"/>
      </c>
      <c r="G967" s="30">
        <f t="shared" si="153"/>
      </c>
      <c r="H967" t="e">
        <f t="shared" si="154"/>
        <v>#VALUE!</v>
      </c>
      <c r="I967">
        <f t="shared" si="155"/>
      </c>
      <c r="J967">
        <f>IF($E967="","",IF(COUNTIF(Team!$A$2:$A$1000,$E967)=0,1,""))</f>
      </c>
      <c r="K967">
        <f t="shared" si="149"/>
      </c>
      <c r="L967" s="30" t="e">
        <f t="shared" si="156"/>
        <v>#VALUE!</v>
      </c>
    </row>
    <row r="968" spans="3:12" ht="16.5">
      <c r="C968" s="1">
        <f t="shared" si="152"/>
      </c>
      <c r="D968">
        <f t="shared" si="150"/>
      </c>
      <c r="E968">
        <f t="shared" si="151"/>
      </c>
      <c r="F968" s="2">
        <f t="shared" si="148"/>
      </c>
      <c r="G968" s="30">
        <f t="shared" si="153"/>
      </c>
      <c r="H968" t="e">
        <f t="shared" si="154"/>
        <v>#VALUE!</v>
      </c>
      <c r="I968">
        <f t="shared" si="155"/>
      </c>
      <c r="J968">
        <f>IF($E968="","",IF(COUNTIF(Team!$A$2:$A$1000,$E968)=0,1,""))</f>
      </c>
      <c r="K968">
        <f t="shared" si="149"/>
      </c>
      <c r="L968" s="30" t="e">
        <f t="shared" si="156"/>
        <v>#VALUE!</v>
      </c>
    </row>
    <row r="969" spans="3:12" ht="16.5">
      <c r="C969" s="1">
        <f t="shared" si="152"/>
      </c>
      <c r="D969">
        <f t="shared" si="150"/>
      </c>
      <c r="E969">
        <f t="shared" si="151"/>
      </c>
      <c r="F969" s="2">
        <f t="shared" si="148"/>
      </c>
      <c r="G969" s="30">
        <f t="shared" si="153"/>
      </c>
      <c r="H969" t="e">
        <f t="shared" si="154"/>
        <v>#VALUE!</v>
      </c>
      <c r="I969">
        <f t="shared" si="155"/>
      </c>
      <c r="J969">
        <f>IF($E969="","",IF(COUNTIF(Team!$A$2:$A$1000,$E969)=0,1,""))</f>
      </c>
      <c r="K969">
        <f t="shared" si="149"/>
      </c>
      <c r="L969" s="30" t="e">
        <f t="shared" si="156"/>
        <v>#VALUE!</v>
      </c>
    </row>
    <row r="970" spans="3:12" ht="16.5">
      <c r="C970" s="1">
        <f t="shared" si="152"/>
      </c>
      <c r="D970">
        <f t="shared" si="150"/>
      </c>
      <c r="E970">
        <f t="shared" si="151"/>
      </c>
      <c r="F970" s="2">
        <f t="shared" si="148"/>
      </c>
      <c r="G970" s="30">
        <f t="shared" si="153"/>
      </c>
      <c r="H970" t="e">
        <f t="shared" si="154"/>
        <v>#VALUE!</v>
      </c>
      <c r="I970">
        <f t="shared" si="155"/>
      </c>
      <c r="J970">
        <f>IF($E970="","",IF(COUNTIF(Team!$A$2:$A$1000,$E970)=0,1,""))</f>
      </c>
      <c r="K970">
        <f t="shared" si="149"/>
      </c>
      <c r="L970" s="30" t="e">
        <f t="shared" si="156"/>
        <v>#VALUE!</v>
      </c>
    </row>
    <row r="971" spans="3:12" ht="16.5">
      <c r="C971" s="1">
        <f t="shared" si="152"/>
      </c>
      <c r="D971">
        <f t="shared" si="150"/>
      </c>
      <c r="E971">
        <f t="shared" si="151"/>
      </c>
      <c r="F971" s="2">
        <f t="shared" si="148"/>
      </c>
      <c r="G971" s="30">
        <f t="shared" si="153"/>
      </c>
      <c r="H971" t="e">
        <f t="shared" si="154"/>
        <v>#VALUE!</v>
      </c>
      <c r="I971">
        <f t="shared" si="155"/>
      </c>
      <c r="J971">
        <f>IF($E971="","",IF(COUNTIF(Team!$A$2:$A$1000,$E971)=0,1,""))</f>
      </c>
      <c r="K971">
        <f t="shared" si="149"/>
      </c>
      <c r="L971" s="30" t="e">
        <f t="shared" si="156"/>
        <v>#VALUE!</v>
      </c>
    </row>
    <row r="972" spans="3:12" ht="16.5">
      <c r="C972" s="1">
        <f t="shared" si="152"/>
      </c>
      <c r="D972">
        <f t="shared" si="150"/>
      </c>
      <c r="E972">
        <f t="shared" si="151"/>
      </c>
      <c r="F972" s="2">
        <f t="shared" si="148"/>
      </c>
      <c r="G972" s="30">
        <f t="shared" si="153"/>
      </c>
      <c r="H972" t="e">
        <f t="shared" si="154"/>
        <v>#VALUE!</v>
      </c>
      <c r="I972">
        <f t="shared" si="155"/>
      </c>
      <c r="J972">
        <f>IF($E972="","",IF(COUNTIF(Team!$A$2:$A$1000,$E972)=0,1,""))</f>
      </c>
      <c r="K972">
        <f t="shared" si="149"/>
      </c>
      <c r="L972" s="30" t="e">
        <f t="shared" si="156"/>
        <v>#VALUE!</v>
      </c>
    </row>
    <row r="973" spans="3:12" ht="16.5">
      <c r="C973" s="1">
        <f t="shared" si="152"/>
      </c>
      <c r="D973">
        <f t="shared" si="150"/>
      </c>
      <c r="E973">
        <f t="shared" si="151"/>
      </c>
      <c r="F973" s="2">
        <f t="shared" si="148"/>
      </c>
      <c r="G973" s="30">
        <f t="shared" si="153"/>
      </c>
      <c r="H973" t="e">
        <f t="shared" si="154"/>
        <v>#VALUE!</v>
      </c>
      <c r="I973">
        <f t="shared" si="155"/>
      </c>
      <c r="J973">
        <f>IF($E973="","",IF(COUNTIF(Team!$A$2:$A$1000,$E973)=0,1,""))</f>
      </c>
      <c r="K973">
        <f t="shared" si="149"/>
      </c>
      <c r="L973" s="30" t="e">
        <f t="shared" si="156"/>
        <v>#VALUE!</v>
      </c>
    </row>
    <row r="974" spans="3:12" ht="16.5">
      <c r="C974" s="1">
        <f t="shared" si="152"/>
      </c>
      <c r="D974">
        <f t="shared" si="150"/>
      </c>
      <c r="E974">
        <f t="shared" si="151"/>
      </c>
      <c r="F974" s="2">
        <f t="shared" si="148"/>
      </c>
      <c r="G974" s="30">
        <f t="shared" si="153"/>
      </c>
      <c r="H974" t="e">
        <f t="shared" si="154"/>
        <v>#VALUE!</v>
      </c>
      <c r="I974">
        <f t="shared" si="155"/>
      </c>
      <c r="J974">
        <f>IF($E974="","",IF(COUNTIF(Team!$A$2:$A$1000,$E974)=0,1,""))</f>
      </c>
      <c r="K974">
        <f t="shared" si="149"/>
      </c>
      <c r="L974" s="30" t="e">
        <f t="shared" si="156"/>
        <v>#VALUE!</v>
      </c>
    </row>
    <row r="975" spans="3:12" ht="16.5">
      <c r="C975" s="1">
        <f t="shared" si="152"/>
      </c>
      <c r="D975">
        <f t="shared" si="150"/>
      </c>
      <c r="E975">
        <f t="shared" si="151"/>
      </c>
      <c r="F975" s="2">
        <f t="shared" si="148"/>
      </c>
      <c r="G975" s="30">
        <f t="shared" si="153"/>
      </c>
      <c r="H975" t="e">
        <f t="shared" si="154"/>
        <v>#VALUE!</v>
      </c>
      <c r="I975">
        <f t="shared" si="155"/>
      </c>
      <c r="J975">
        <f>IF($E975="","",IF(COUNTIF(Team!$A$2:$A$1000,$E975)=0,1,""))</f>
      </c>
      <c r="K975">
        <f t="shared" si="149"/>
      </c>
      <c r="L975" s="30" t="e">
        <f t="shared" si="156"/>
        <v>#VALUE!</v>
      </c>
    </row>
    <row r="976" spans="3:12" ht="16.5">
      <c r="C976" s="1">
        <f t="shared" si="152"/>
      </c>
      <c r="D976">
        <f t="shared" si="150"/>
      </c>
      <c r="E976">
        <f t="shared" si="151"/>
      </c>
      <c r="F976" s="2">
        <f t="shared" si="148"/>
      </c>
      <c r="G976" s="30">
        <f t="shared" si="153"/>
      </c>
      <c r="H976" t="e">
        <f t="shared" si="154"/>
        <v>#VALUE!</v>
      </c>
      <c r="I976">
        <f t="shared" si="155"/>
      </c>
      <c r="J976">
        <f>IF($E976="","",IF(COUNTIF(Team!$A$2:$A$1000,$E976)=0,1,""))</f>
      </c>
      <c r="K976">
        <f t="shared" si="149"/>
      </c>
      <c r="L976" s="30" t="e">
        <f t="shared" si="156"/>
        <v>#VALUE!</v>
      </c>
    </row>
    <row r="977" spans="3:12" ht="16.5">
      <c r="C977" s="1">
        <f t="shared" si="152"/>
      </c>
      <c r="D977">
        <f t="shared" si="150"/>
      </c>
      <c r="E977">
        <f t="shared" si="151"/>
      </c>
      <c r="F977" s="2">
        <f t="shared" si="148"/>
      </c>
      <c r="G977" s="30">
        <f t="shared" si="153"/>
      </c>
      <c r="H977" t="e">
        <f t="shared" si="154"/>
        <v>#VALUE!</v>
      </c>
      <c r="I977">
        <f t="shared" si="155"/>
      </c>
      <c r="J977">
        <f>IF($E977="","",IF(COUNTIF(Team!$A$2:$A$1000,$E977)=0,1,""))</f>
      </c>
      <c r="K977">
        <f t="shared" si="149"/>
      </c>
      <c r="L977" s="30" t="e">
        <f t="shared" si="156"/>
        <v>#VALUE!</v>
      </c>
    </row>
    <row r="978" spans="3:12" ht="16.5">
      <c r="C978" s="1">
        <f t="shared" si="152"/>
      </c>
      <c r="D978">
        <f t="shared" si="150"/>
      </c>
      <c r="E978">
        <f t="shared" si="151"/>
      </c>
      <c r="F978" s="2">
        <f t="shared" si="148"/>
      </c>
      <c r="G978" s="30">
        <f t="shared" si="153"/>
      </c>
      <c r="H978" t="e">
        <f t="shared" si="154"/>
        <v>#VALUE!</v>
      </c>
      <c r="I978">
        <f t="shared" si="155"/>
      </c>
      <c r="J978">
        <f>IF($E978="","",IF(COUNTIF(Team!$A$2:$A$1000,$E978)=0,1,""))</f>
      </c>
      <c r="K978">
        <f t="shared" si="149"/>
      </c>
      <c r="L978" s="30" t="e">
        <f t="shared" si="156"/>
        <v>#VALUE!</v>
      </c>
    </row>
    <row r="979" spans="3:12" ht="16.5">
      <c r="C979" s="1">
        <f t="shared" si="152"/>
      </c>
      <c r="D979">
        <f t="shared" si="150"/>
      </c>
      <c r="E979">
        <f t="shared" si="151"/>
      </c>
      <c r="F979" s="2">
        <f t="shared" si="148"/>
      </c>
      <c r="G979" s="30">
        <f t="shared" si="153"/>
      </c>
      <c r="H979" t="e">
        <f t="shared" si="154"/>
        <v>#VALUE!</v>
      </c>
      <c r="I979">
        <f t="shared" si="155"/>
      </c>
      <c r="J979">
        <f>IF($E979="","",IF(COUNTIF(Team!$A$2:$A$1000,$E979)=0,1,""))</f>
      </c>
      <c r="K979">
        <f t="shared" si="149"/>
      </c>
      <c r="L979" s="30" t="e">
        <f t="shared" si="156"/>
        <v>#VALUE!</v>
      </c>
    </row>
    <row r="980" spans="3:12" ht="16.5">
      <c r="C980" s="1">
        <f t="shared" si="152"/>
      </c>
      <c r="D980">
        <f t="shared" si="150"/>
      </c>
      <c r="E980">
        <f t="shared" si="151"/>
      </c>
      <c r="F980" s="2">
        <f t="shared" si="148"/>
      </c>
      <c r="G980" s="30">
        <f t="shared" si="153"/>
      </c>
      <c r="H980" t="e">
        <f t="shared" si="154"/>
        <v>#VALUE!</v>
      </c>
      <c r="I980">
        <f t="shared" si="155"/>
      </c>
      <c r="J980">
        <f>IF($E980="","",IF(COUNTIF(Team!$A$2:$A$1000,$E980)=0,1,""))</f>
      </c>
      <c r="K980">
        <f t="shared" si="149"/>
      </c>
      <c r="L980" s="30" t="e">
        <f t="shared" si="156"/>
        <v>#VALUE!</v>
      </c>
    </row>
    <row r="981" spans="3:12" ht="16.5">
      <c r="C981" s="1">
        <f t="shared" si="152"/>
      </c>
      <c r="D981">
        <f t="shared" si="150"/>
      </c>
      <c r="E981">
        <f t="shared" si="151"/>
      </c>
      <c r="F981" s="2">
        <f t="shared" si="148"/>
      </c>
      <c r="G981" s="30">
        <f t="shared" si="153"/>
      </c>
      <c r="H981" t="e">
        <f t="shared" si="154"/>
        <v>#VALUE!</v>
      </c>
      <c r="I981">
        <f t="shared" si="155"/>
      </c>
      <c r="J981">
        <f>IF($E981="","",IF(COUNTIF(Team!$A$2:$A$1000,$E981)=0,1,""))</f>
      </c>
      <c r="K981">
        <f t="shared" si="149"/>
      </c>
      <c r="L981" s="30" t="e">
        <f t="shared" si="156"/>
        <v>#VALUE!</v>
      </c>
    </row>
    <row r="982" spans="3:12" ht="16.5">
      <c r="C982" s="1">
        <f t="shared" si="152"/>
      </c>
      <c r="D982">
        <f t="shared" si="150"/>
      </c>
      <c r="E982">
        <f t="shared" si="151"/>
      </c>
      <c r="F982" s="2">
        <f t="shared" si="148"/>
      </c>
      <c r="G982" s="30">
        <f t="shared" si="153"/>
      </c>
      <c r="H982" t="e">
        <f t="shared" si="154"/>
        <v>#VALUE!</v>
      </c>
      <c r="I982">
        <f t="shared" si="155"/>
      </c>
      <c r="J982">
        <f>IF($E982="","",IF(COUNTIF(Team!$A$2:$A$1000,$E982)=0,1,""))</f>
      </c>
      <c r="K982">
        <f t="shared" si="149"/>
      </c>
      <c r="L982" s="30" t="e">
        <f t="shared" si="156"/>
        <v>#VALUE!</v>
      </c>
    </row>
    <row r="983" spans="3:12" ht="16.5">
      <c r="C983" s="1">
        <f t="shared" si="152"/>
      </c>
      <c r="D983">
        <f t="shared" si="150"/>
      </c>
      <c r="E983">
        <f t="shared" si="151"/>
      </c>
      <c r="F983" s="2">
        <f t="shared" si="148"/>
      </c>
      <c r="G983" s="30">
        <f t="shared" si="153"/>
      </c>
      <c r="H983" t="e">
        <f t="shared" si="154"/>
        <v>#VALUE!</v>
      </c>
      <c r="I983">
        <f t="shared" si="155"/>
      </c>
      <c r="J983">
        <f>IF($E983="","",IF(COUNTIF(Team!$A$2:$A$1000,$E983)=0,1,""))</f>
      </c>
      <c r="K983">
        <f t="shared" si="149"/>
      </c>
      <c r="L983" s="30" t="e">
        <f t="shared" si="156"/>
        <v>#VALUE!</v>
      </c>
    </row>
    <row r="984" spans="3:12" ht="16.5">
      <c r="C984" s="1">
        <f t="shared" si="152"/>
      </c>
      <c r="D984">
        <f t="shared" si="150"/>
      </c>
      <c r="E984">
        <f t="shared" si="151"/>
      </c>
      <c r="F984" s="2">
        <f t="shared" si="148"/>
      </c>
      <c r="G984" s="30">
        <f t="shared" si="153"/>
      </c>
      <c r="H984" t="e">
        <f t="shared" si="154"/>
        <v>#VALUE!</v>
      </c>
      <c r="I984">
        <f t="shared" si="155"/>
      </c>
      <c r="J984">
        <f>IF($E984="","",IF(COUNTIF(Team!$A$2:$A$1000,$E984)=0,1,""))</f>
      </c>
      <c r="K984">
        <f t="shared" si="149"/>
      </c>
      <c r="L984" s="30" t="e">
        <f t="shared" si="156"/>
        <v>#VALUE!</v>
      </c>
    </row>
    <row r="985" spans="3:12" ht="16.5">
      <c r="C985" s="1">
        <f t="shared" si="152"/>
      </c>
      <c r="D985">
        <f t="shared" si="150"/>
      </c>
      <c r="E985">
        <f t="shared" si="151"/>
      </c>
      <c r="F985" s="2">
        <f t="shared" si="148"/>
      </c>
      <c r="G985" s="30">
        <f t="shared" si="153"/>
      </c>
      <c r="H985" t="e">
        <f t="shared" si="154"/>
        <v>#VALUE!</v>
      </c>
      <c r="I985">
        <f t="shared" si="155"/>
      </c>
      <c r="J985">
        <f>IF($E985="","",IF(COUNTIF(Team!$A$2:$A$1000,$E985)=0,1,""))</f>
      </c>
      <c r="K985">
        <f t="shared" si="149"/>
      </c>
      <c r="L985" s="30" t="e">
        <f t="shared" si="156"/>
        <v>#VALUE!</v>
      </c>
    </row>
    <row r="986" spans="3:12" ht="16.5">
      <c r="C986" s="1">
        <f t="shared" si="152"/>
      </c>
      <c r="D986">
        <f t="shared" si="150"/>
      </c>
      <c r="E986">
        <f t="shared" si="151"/>
      </c>
      <c r="F986" s="2">
        <f t="shared" si="148"/>
      </c>
      <c r="G986" s="30">
        <f t="shared" si="153"/>
      </c>
      <c r="H986" t="e">
        <f t="shared" si="154"/>
        <v>#VALUE!</v>
      </c>
      <c r="I986">
        <f t="shared" si="155"/>
      </c>
      <c r="J986">
        <f>IF($E986="","",IF(COUNTIF(Team!$A$2:$A$1000,$E986)=0,1,""))</f>
      </c>
      <c r="K986">
        <f t="shared" si="149"/>
      </c>
      <c r="L986" s="30" t="e">
        <f t="shared" si="156"/>
        <v>#VALUE!</v>
      </c>
    </row>
    <row r="987" spans="3:12" ht="16.5">
      <c r="C987" s="1">
        <f t="shared" si="152"/>
      </c>
      <c r="D987">
        <f t="shared" si="150"/>
      </c>
      <c r="E987">
        <f t="shared" si="151"/>
      </c>
      <c r="F987" s="2">
        <f t="shared" si="148"/>
      </c>
      <c r="G987" s="30">
        <f t="shared" si="153"/>
      </c>
      <c r="H987" t="e">
        <f t="shared" si="154"/>
        <v>#VALUE!</v>
      </c>
      <c r="I987">
        <f t="shared" si="155"/>
      </c>
      <c r="J987">
        <f>IF($E987="","",IF(COUNTIF(Team!$A$2:$A$1000,$E987)=0,1,""))</f>
      </c>
      <c r="K987">
        <f t="shared" si="149"/>
      </c>
      <c r="L987" s="30" t="e">
        <f t="shared" si="156"/>
        <v>#VALUE!</v>
      </c>
    </row>
    <row r="988" spans="3:12" ht="16.5">
      <c r="C988" s="1">
        <f t="shared" si="152"/>
      </c>
      <c r="D988">
        <f t="shared" si="150"/>
      </c>
      <c r="E988">
        <f t="shared" si="151"/>
      </c>
      <c r="F988" s="2">
        <f t="shared" si="148"/>
      </c>
      <c r="G988" s="30">
        <f t="shared" si="153"/>
      </c>
      <c r="H988" t="e">
        <f t="shared" si="154"/>
        <v>#VALUE!</v>
      </c>
      <c r="I988">
        <f t="shared" si="155"/>
      </c>
      <c r="J988">
        <f>IF($E988="","",IF(COUNTIF(Team!$A$2:$A$1000,$E988)=0,1,""))</f>
      </c>
      <c r="K988">
        <f t="shared" si="149"/>
      </c>
      <c r="L988" s="30" t="e">
        <f t="shared" si="156"/>
        <v>#VALUE!</v>
      </c>
    </row>
    <row r="989" spans="3:12" ht="16.5">
      <c r="C989" s="1">
        <f t="shared" si="152"/>
      </c>
      <c r="D989">
        <f t="shared" si="150"/>
      </c>
      <c r="E989">
        <f t="shared" si="151"/>
      </c>
      <c r="F989" s="2">
        <f t="shared" si="148"/>
      </c>
      <c r="G989" s="30">
        <f t="shared" si="153"/>
      </c>
      <c r="H989" t="e">
        <f t="shared" si="154"/>
        <v>#VALUE!</v>
      </c>
      <c r="I989">
        <f t="shared" si="155"/>
      </c>
      <c r="J989">
        <f>IF($E989="","",IF(COUNTIF(Team!$A$2:$A$1000,$E989)=0,1,""))</f>
      </c>
      <c r="K989">
        <f t="shared" si="149"/>
      </c>
      <c r="L989" s="30" t="e">
        <f t="shared" si="156"/>
        <v>#VALUE!</v>
      </c>
    </row>
    <row r="990" spans="3:12" ht="16.5">
      <c r="C990" s="1">
        <f t="shared" si="152"/>
      </c>
      <c r="D990">
        <f t="shared" si="150"/>
      </c>
      <c r="E990">
        <f t="shared" si="151"/>
      </c>
      <c r="F990" s="2">
        <f t="shared" si="148"/>
      </c>
      <c r="G990" s="30">
        <f t="shared" si="153"/>
      </c>
      <c r="H990" t="e">
        <f t="shared" si="154"/>
        <v>#VALUE!</v>
      </c>
      <c r="I990">
        <f t="shared" si="155"/>
      </c>
      <c r="J990">
        <f>IF($E990="","",IF(COUNTIF(Team!$A$2:$A$1000,$E990)=0,1,""))</f>
      </c>
      <c r="K990">
        <f t="shared" si="149"/>
      </c>
      <c r="L990" s="30" t="e">
        <f t="shared" si="156"/>
        <v>#VALUE!</v>
      </c>
    </row>
    <row r="991" spans="3:12" ht="16.5">
      <c r="C991" s="1">
        <f t="shared" si="152"/>
      </c>
      <c r="D991">
        <f t="shared" si="150"/>
      </c>
      <c r="E991">
        <f t="shared" si="151"/>
      </c>
      <c r="F991" s="2">
        <f t="shared" si="148"/>
      </c>
      <c r="G991" s="30">
        <f t="shared" si="153"/>
      </c>
      <c r="H991" t="e">
        <f t="shared" si="154"/>
        <v>#VALUE!</v>
      </c>
      <c r="I991">
        <f t="shared" si="155"/>
      </c>
      <c r="J991">
        <f>IF($E991="","",IF(COUNTIF(Team!$A$2:$A$1000,$E991)=0,1,""))</f>
      </c>
      <c r="K991">
        <f t="shared" si="149"/>
      </c>
      <c r="L991" s="30" t="e">
        <f t="shared" si="156"/>
        <v>#VALUE!</v>
      </c>
    </row>
    <row r="992" spans="3:12" ht="16.5">
      <c r="C992" s="1">
        <f t="shared" si="152"/>
      </c>
      <c r="D992">
        <f t="shared" si="150"/>
      </c>
      <c r="E992">
        <f t="shared" si="151"/>
      </c>
      <c r="F992" s="2">
        <f t="shared" si="148"/>
      </c>
      <c r="G992" s="30">
        <f t="shared" si="153"/>
      </c>
      <c r="H992" t="e">
        <f t="shared" si="154"/>
        <v>#VALUE!</v>
      </c>
      <c r="I992">
        <f t="shared" si="155"/>
      </c>
      <c r="J992">
        <f>IF($E992="","",IF(COUNTIF(Team!$A$2:$A$1000,$E992)=0,1,""))</f>
      </c>
      <c r="K992">
        <f t="shared" si="149"/>
      </c>
      <c r="L992" s="30" t="e">
        <f t="shared" si="156"/>
        <v>#VALUE!</v>
      </c>
    </row>
    <row r="993" spans="3:12" ht="16.5">
      <c r="C993" s="1">
        <f t="shared" si="152"/>
      </c>
      <c r="D993">
        <f t="shared" si="150"/>
      </c>
      <c r="E993">
        <f t="shared" si="151"/>
      </c>
      <c r="F993" s="2">
        <f t="shared" si="148"/>
      </c>
      <c r="G993" s="30">
        <f t="shared" si="153"/>
      </c>
      <c r="H993" t="e">
        <f t="shared" si="154"/>
        <v>#VALUE!</v>
      </c>
      <c r="I993">
        <f t="shared" si="155"/>
      </c>
      <c r="J993">
        <f>IF($E993="","",IF(COUNTIF(Team!$A$2:$A$1000,$E993)=0,1,""))</f>
      </c>
      <c r="K993">
        <f t="shared" si="149"/>
      </c>
      <c r="L993" s="30" t="e">
        <f t="shared" si="156"/>
        <v>#VALUE!</v>
      </c>
    </row>
    <row r="994" spans="3:12" ht="16.5">
      <c r="C994" s="1">
        <f t="shared" si="152"/>
      </c>
      <c r="D994">
        <f t="shared" si="150"/>
      </c>
      <c r="E994">
        <f t="shared" si="151"/>
      </c>
      <c r="F994" s="2">
        <f t="shared" si="148"/>
      </c>
      <c r="G994" s="30">
        <f t="shared" si="153"/>
      </c>
      <c r="H994" t="e">
        <f t="shared" si="154"/>
        <v>#VALUE!</v>
      </c>
      <c r="I994">
        <f t="shared" si="155"/>
      </c>
      <c r="J994">
        <f>IF($E994="","",IF(COUNTIF(Team!$A$2:$A$1000,$E994)=0,1,""))</f>
      </c>
      <c r="K994">
        <f t="shared" si="149"/>
      </c>
      <c r="L994" s="30" t="e">
        <f t="shared" si="156"/>
        <v>#VALUE!</v>
      </c>
    </row>
    <row r="995" spans="3:12" ht="16.5">
      <c r="C995" s="1">
        <f t="shared" si="152"/>
      </c>
      <c r="D995">
        <f t="shared" si="150"/>
      </c>
      <c r="E995">
        <f t="shared" si="151"/>
      </c>
      <c r="F995" s="2">
        <f t="shared" si="148"/>
      </c>
      <c r="G995" s="30">
        <f t="shared" si="153"/>
      </c>
      <c r="H995" t="e">
        <f t="shared" si="154"/>
        <v>#VALUE!</v>
      </c>
      <c r="I995">
        <f t="shared" si="155"/>
      </c>
      <c r="J995">
        <f>IF($E995="","",IF(COUNTIF(Team!$A$2:$A$1000,$E995)=0,1,""))</f>
      </c>
      <c r="K995">
        <f t="shared" si="149"/>
      </c>
      <c r="L995" s="30" t="e">
        <f t="shared" si="156"/>
        <v>#VALUE!</v>
      </c>
    </row>
    <row r="996" spans="3:12" ht="16.5">
      <c r="C996" s="1">
        <f t="shared" si="152"/>
      </c>
      <c r="D996">
        <f t="shared" si="150"/>
      </c>
      <c r="E996">
        <f t="shared" si="151"/>
      </c>
      <c r="F996" s="2">
        <f t="shared" si="148"/>
      </c>
      <c r="G996" s="30">
        <f t="shared" si="153"/>
      </c>
      <c r="H996" t="e">
        <f t="shared" si="154"/>
        <v>#VALUE!</v>
      </c>
      <c r="I996">
        <f t="shared" si="155"/>
      </c>
      <c r="J996">
        <f>IF($E996="","",IF(COUNTIF(Team!$A$2:$A$1000,$E996)=0,1,""))</f>
      </c>
      <c r="K996">
        <f t="shared" si="149"/>
      </c>
      <c r="L996" s="30" t="e">
        <f t="shared" si="156"/>
        <v>#VALUE!</v>
      </c>
    </row>
    <row r="997" spans="3:12" ht="16.5">
      <c r="C997" s="1">
        <f t="shared" si="152"/>
      </c>
      <c r="D997">
        <f t="shared" si="150"/>
      </c>
      <c r="E997">
        <f t="shared" si="151"/>
      </c>
      <c r="F997" s="2">
        <f t="shared" si="148"/>
      </c>
      <c r="G997" s="30">
        <f t="shared" si="153"/>
      </c>
      <c r="H997" t="e">
        <f t="shared" si="154"/>
        <v>#VALUE!</v>
      </c>
      <c r="I997">
        <f t="shared" si="155"/>
      </c>
      <c r="J997">
        <f>IF($E997="","",IF(COUNTIF(Team!$A$2:$A$1000,$E997)=0,1,""))</f>
      </c>
      <c r="K997">
        <f t="shared" si="149"/>
      </c>
      <c r="L997" s="30" t="e">
        <f t="shared" si="156"/>
        <v>#VALUE!</v>
      </c>
    </row>
    <row r="998" spans="3:12" ht="16.5">
      <c r="C998" s="1">
        <f t="shared" si="152"/>
      </c>
      <c r="D998">
        <f t="shared" si="150"/>
      </c>
      <c r="E998">
        <f t="shared" si="151"/>
      </c>
      <c r="F998" s="2">
        <f t="shared" si="148"/>
      </c>
      <c r="G998" s="30">
        <f t="shared" si="153"/>
      </c>
      <c r="H998" t="e">
        <f t="shared" si="154"/>
        <v>#VALUE!</v>
      </c>
      <c r="I998">
        <f t="shared" si="155"/>
      </c>
      <c r="J998">
        <f>IF($E998="","",IF(COUNTIF(Team!$A$2:$A$1000,$E998)=0,1,""))</f>
      </c>
      <c r="K998">
        <f t="shared" si="149"/>
      </c>
      <c r="L998" s="30" t="e">
        <f t="shared" si="156"/>
        <v>#VALUE!</v>
      </c>
    </row>
    <row r="999" spans="3:12" ht="16.5">
      <c r="C999" s="1">
        <f t="shared" si="152"/>
      </c>
      <c r="D999">
        <f t="shared" si="150"/>
      </c>
      <c r="E999">
        <f t="shared" si="151"/>
      </c>
      <c r="F999" s="2">
        <f t="shared" si="148"/>
      </c>
      <c r="G999" s="30">
        <f t="shared" si="153"/>
      </c>
      <c r="H999" t="e">
        <f t="shared" si="154"/>
        <v>#VALUE!</v>
      </c>
      <c r="I999">
        <f t="shared" si="155"/>
      </c>
      <c r="J999">
        <f>IF($E999="","",IF(COUNTIF(Team!$A$2:$A$1000,$E999)=0,1,""))</f>
      </c>
      <c r="K999">
        <f t="shared" si="149"/>
      </c>
      <c r="L999" s="30" t="e">
        <f t="shared" si="156"/>
        <v>#VALUE!</v>
      </c>
    </row>
    <row r="1000" spans="3:12" ht="16.5">
      <c r="C1000" s="1">
        <f t="shared" si="152"/>
      </c>
      <c r="D1000">
        <f t="shared" si="150"/>
      </c>
      <c r="E1000">
        <f t="shared" si="151"/>
      </c>
      <c r="F1000" s="2">
        <f t="shared" si="148"/>
      </c>
      <c r="G1000" s="30">
        <f t="shared" si="153"/>
      </c>
      <c r="H1000" t="e">
        <f t="shared" si="154"/>
        <v>#VALUE!</v>
      </c>
      <c r="I1000">
        <f t="shared" si="155"/>
      </c>
      <c r="J1000">
        <f>IF($E1000="","",IF(COUNTIF(Team!$A$2:$A$1000,$E1000)=0,1,""))</f>
      </c>
      <c r="K1000">
        <f t="shared" si="149"/>
      </c>
      <c r="L1000" s="30" t="e">
        <f t="shared" si="156"/>
        <v>#VALUE!</v>
      </c>
    </row>
    <row r="1001" spans="3:12" ht="16.5">
      <c r="C1001" s="1">
        <f t="shared" si="152"/>
      </c>
      <c r="D1001">
        <f t="shared" si="150"/>
      </c>
      <c r="E1001">
        <f t="shared" si="151"/>
      </c>
      <c r="F1001" s="2">
        <f t="shared" si="148"/>
      </c>
      <c r="G1001" s="30">
        <f t="shared" si="153"/>
      </c>
      <c r="H1001" t="e">
        <f t="shared" si="154"/>
        <v>#VALUE!</v>
      </c>
      <c r="I1001">
        <f t="shared" si="155"/>
      </c>
      <c r="J1001">
        <f>IF($E1001="","",IF(COUNTIF(Team!$A$2:$A$1000,$E1001)=0,1,""))</f>
      </c>
      <c r="K1001">
        <f t="shared" si="149"/>
      </c>
      <c r="L1001" s="30" t="e">
        <f t="shared" si="156"/>
        <v>#VALUE!</v>
      </c>
    </row>
  </sheetData>
  <sheetProtection sheet="1"/>
  <mergeCells count="2">
    <mergeCell ref="C1:K1"/>
    <mergeCell ref="O1:O2"/>
  </mergeCells>
  <conditionalFormatting sqref="B2">
    <cfRule type="expression" priority="1" dxfId="5" stopIfTrue="1">
      <formula>COUNTIF(C$3:C$1001,C2)&gt;1</formula>
    </cfRule>
    <cfRule type="expression" priority="2" dxfId="17" stopIfTrue="1">
      <formula>VALUE(RIGHT($B2,4))=9999</formula>
    </cfRule>
  </conditionalFormatting>
  <conditionalFormatting sqref="B4:B62 B65:B292 B295:B65536">
    <cfRule type="expression" priority="3" dxfId="17" stopIfTrue="1">
      <formula>VALUE(RIGHT($B4,4))=9999</formula>
    </cfRule>
    <cfRule type="expression" priority="4" dxfId="5" stopIfTrue="1">
      <formula>$L4&gt;0</formula>
    </cfRule>
  </conditionalFormatting>
  <conditionalFormatting sqref="A3:A65536">
    <cfRule type="expression" priority="5" dxfId="15" stopIfTrue="1">
      <formula>A3&gt;0</formula>
    </cfRule>
  </conditionalFormatting>
  <conditionalFormatting sqref="G2:G65536">
    <cfRule type="cellIs" priority="6" dxfId="20" operator="equal" stopIfTrue="1">
      <formula>0</formula>
    </cfRule>
  </conditionalFormatting>
  <conditionalFormatting sqref="P3:P43">
    <cfRule type="expression" priority="13" dxfId="5" stopIfTrue="1">
      <formula>AL3=1</formula>
    </cfRule>
  </conditionalFormatting>
  <conditionalFormatting sqref="H3:H1001">
    <cfRule type="expression" priority="14" dxfId="20" stopIfTrue="1">
      <formula>ISERROR(H3)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8"/>
  <sheetViews>
    <sheetView zoomScalePageLayoutView="0" workbookViewId="0" topLeftCell="A1">
      <pane xSplit="3" ySplit="1" topLeftCell="D45" activePane="bottomRight" state="frozen"/>
      <selection pane="topLeft" activeCell="B1" sqref="B1"/>
      <selection pane="topRight" activeCell="D1" sqref="D1"/>
      <selection pane="bottomLeft" activeCell="B2" sqref="B2"/>
      <selection pane="bottomRight" activeCell="AC55" sqref="AC55"/>
    </sheetView>
  </sheetViews>
  <sheetFormatPr defaultColWidth="9.00390625" defaultRowHeight="16.5"/>
  <cols>
    <col min="1" max="1" width="3.50390625" style="8" hidden="1" customWidth="1"/>
    <col min="2" max="2" width="5.875" style="8" bestFit="1" customWidth="1"/>
    <col min="3" max="3" width="3.50390625" style="8" hidden="1" customWidth="1"/>
    <col min="4" max="4" width="6.00390625" style="7" bestFit="1" customWidth="1"/>
    <col min="5" max="5" width="5.25390625" style="8" hidden="1" customWidth="1"/>
    <col min="6" max="13" width="4.75390625" style="8" hidden="1" customWidth="1"/>
    <col min="14" max="14" width="4.75390625" style="9" hidden="1" customWidth="1"/>
    <col min="15" max="15" width="5.00390625" style="8" hidden="1" customWidth="1"/>
    <col min="16" max="24" width="6.00390625" style="8" customWidth="1"/>
    <col min="25" max="25" width="6.00390625" style="9" customWidth="1"/>
    <col min="26" max="26" width="7.125" style="14" customWidth="1"/>
    <col min="27" max="27" width="6.00390625" style="14" bestFit="1" customWidth="1"/>
    <col min="28" max="28" width="9.00390625" style="8" hidden="1" customWidth="1"/>
    <col min="29" max="29" width="5.75390625" style="9" customWidth="1"/>
    <col min="30" max="38" width="3.00390625" style="0" hidden="1" customWidth="1"/>
    <col min="39" max="39" width="4.00390625" style="0" hidden="1" customWidth="1"/>
    <col min="40" max="40" width="3.50390625" style="0" hidden="1" customWidth="1"/>
    <col min="41" max="50" width="5.00390625" style="0" hidden="1" customWidth="1"/>
    <col min="51" max="51" width="10.00390625" style="0" bestFit="1" customWidth="1"/>
    <col min="53" max="53" width="13.875" style="0" bestFit="1" customWidth="1"/>
  </cols>
  <sheetData>
    <row r="1" spans="2:55" ht="16.5">
      <c r="B1" s="8" t="s">
        <v>1</v>
      </c>
      <c r="D1" s="58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3" t="str">
        <f>D1</f>
        <v>SP</v>
      </c>
      <c r="P1" s="4" t="str">
        <f aca="true" t="shared" si="0" ref="P1:W1">E1</f>
        <v>1</v>
      </c>
      <c r="Q1" s="4" t="str">
        <f t="shared" si="0"/>
        <v>2</v>
      </c>
      <c r="R1" s="4" t="str">
        <f t="shared" si="0"/>
        <v>3</v>
      </c>
      <c r="S1" s="4" t="str">
        <f t="shared" si="0"/>
        <v>4</v>
      </c>
      <c r="T1" s="4" t="str">
        <f t="shared" si="0"/>
        <v>5</v>
      </c>
      <c r="U1" s="4" t="str">
        <f t="shared" si="0"/>
        <v>6</v>
      </c>
      <c r="V1" s="4" t="str">
        <f t="shared" si="0"/>
        <v>7</v>
      </c>
      <c r="W1" s="4" t="str">
        <f t="shared" si="0"/>
        <v>8</v>
      </c>
      <c r="X1" s="4" t="str">
        <f>M1</f>
        <v>9</v>
      </c>
      <c r="Y1" s="5" t="str">
        <f>N1</f>
        <v>0</v>
      </c>
      <c r="Z1" s="6" t="s">
        <v>23</v>
      </c>
      <c r="AA1" s="7" t="s">
        <v>14</v>
      </c>
      <c r="AB1" s="8">
        <f>MATCH("END",$B$1:$B$123)</f>
        <v>109</v>
      </c>
      <c r="AC1" s="9" t="s">
        <v>22</v>
      </c>
      <c r="AD1" s="17">
        <v>1</v>
      </c>
      <c r="AE1" s="17">
        <v>2</v>
      </c>
      <c r="AF1" s="17">
        <v>3</v>
      </c>
      <c r="AG1" s="17">
        <v>4</v>
      </c>
      <c r="AH1" s="17">
        <v>5</v>
      </c>
      <c r="AI1" s="17">
        <v>6</v>
      </c>
      <c r="AJ1" s="17">
        <v>7</v>
      </c>
      <c r="AK1" s="17">
        <v>8</v>
      </c>
      <c r="AL1" s="17">
        <v>9</v>
      </c>
      <c r="AM1" s="17">
        <v>10</v>
      </c>
      <c r="AN1" t="s">
        <v>25</v>
      </c>
      <c r="AO1" s="29" t="str">
        <f>P1</f>
        <v>1</v>
      </c>
      <c r="AP1" s="29" t="str">
        <f aca="true" t="shared" si="1" ref="AP1:AX1">Q1</f>
        <v>2</v>
      </c>
      <c r="AQ1" s="29" t="str">
        <f t="shared" si="1"/>
        <v>3</v>
      </c>
      <c r="AR1" s="29" t="str">
        <f t="shared" si="1"/>
        <v>4</v>
      </c>
      <c r="AS1" s="29" t="str">
        <f t="shared" si="1"/>
        <v>5</v>
      </c>
      <c r="AT1" s="29" t="str">
        <f t="shared" si="1"/>
        <v>6</v>
      </c>
      <c r="AU1" s="29" t="str">
        <f t="shared" si="1"/>
        <v>7</v>
      </c>
      <c r="AV1" s="29" t="str">
        <f t="shared" si="1"/>
        <v>8</v>
      </c>
      <c r="AW1" s="29" t="str">
        <f t="shared" si="1"/>
        <v>9</v>
      </c>
      <c r="AX1" s="29" t="str">
        <f t="shared" si="1"/>
        <v>0</v>
      </c>
      <c r="AY1" s="46" t="s">
        <v>46</v>
      </c>
      <c r="AZ1" s="31" t="s">
        <v>28</v>
      </c>
      <c r="BA1" t="s">
        <v>52</v>
      </c>
      <c r="BB1" t="s">
        <v>63</v>
      </c>
      <c r="BC1" t="s">
        <v>64</v>
      </c>
    </row>
    <row r="2" spans="1:55" ht="16.5">
      <c r="A2" s="8">
        <f>ROW()</f>
        <v>2</v>
      </c>
      <c r="B2" s="8">
        <f ca="1">INDIRECT("Team!$A"&amp;A2)</f>
        <v>1101</v>
      </c>
      <c r="C2" s="8" t="str">
        <f>LEFT($B2,2)</f>
        <v>11</v>
      </c>
      <c r="D2" s="59">
        <v>0.2513888888888889</v>
      </c>
      <c r="E2" s="8">
        <f>IF(ISERROR(MATCH(E$1&amp;$B2,raw!$C$3:$C$1001,0)),"",MATCH(E$1&amp;$B2,raw!$C$3:$C$1001,0))</f>
        <v>17</v>
      </c>
      <c r="F2" s="8">
        <f>IF(ISERROR(MATCH(F$1&amp;$B2,raw!$C$3:$C$1001,0)),"",MATCH(F$1&amp;$B2,raw!$C$3:$C$1001,0))</f>
        <v>49</v>
      </c>
      <c r="G2" s="8">
        <f>IF(ISERROR(MATCH(G$1&amp;$B2,raw!$C$3:$C$1001,0)),"",MATCH(G$1&amp;$B2,raw!$C$3:$C$1001,0))</f>
      </c>
      <c r="H2" s="8">
        <f>IF(ISERROR(MATCH(H$1&amp;$B2,raw!$C$3:$C$1001,0)),"",MATCH(H$1&amp;$B2,raw!$C$3:$C$1001,0))</f>
        <v>88</v>
      </c>
      <c r="I2" s="8">
        <f>IF(ISERROR(MATCH(I$1&amp;$B2,raw!$C$3:$C$1001,0)),"",MATCH(I$1&amp;$B2,raw!$C$3:$C$1001,0))</f>
        <v>125</v>
      </c>
      <c r="J2" s="8">
        <f>IF(ISERROR(MATCH(J$1&amp;$B2,raw!$C$3:$C$1001,0)),"",MATCH(J$1&amp;$B2,raw!$C$3:$C$1001,0))</f>
        <v>194</v>
      </c>
      <c r="K2" s="8">
        <f>IF(ISERROR(MATCH(K$1&amp;$B2,raw!$C$3:$C$1001,0)),"",MATCH(K$1&amp;$B2,raw!$C$3:$C$1001,0))</f>
        <v>257</v>
      </c>
      <c r="L2" s="8">
        <f>IF(ISERROR(MATCH(L$1&amp;$B2,raw!$C$3:$C$1001,0)),"",MATCH(L$1&amp;$B2,raw!$C$3:$C$1001,0))</f>
        <v>314</v>
      </c>
      <c r="M2" s="8">
        <f>IF(ISERROR(MATCH(M$1&amp;$B2,raw!$C$3:$C$1001,0)),"",MATCH(M$1&amp;$B2,raw!$C$3:$C$1001,0))</f>
        <v>360</v>
      </c>
      <c r="N2" s="9">
        <f>IF(ISERROR(MATCH(N$1&amp;$B2,raw!$C$3:$C$1001,0)),"",MATCH(N$1&amp;$B2,raw!$C$3:$C$1001,0))</f>
        <v>378</v>
      </c>
      <c r="O2" s="10">
        <f aca="true" t="shared" si="2" ref="O2:O65">D2</f>
        <v>0.2513888888888889</v>
      </c>
      <c r="P2" s="10">
        <f ca="1">IF(ISERROR(OFFSET(raw!$B$2,Progress!E2,4)),"",OFFSET(raw!$B$2,Progress!E2,4))</f>
        <v>0.3076388888888889</v>
      </c>
      <c r="Q2" s="10">
        <f ca="1">IF(ISERROR(OFFSET(raw!$B$2,Progress!F2,4)),"",OFFSET(raw!$B$2,Progress!F2,4))</f>
        <v>0.3451388888888889</v>
      </c>
      <c r="R2" s="10">
        <f ca="1">IF(ISERROR(OFFSET(raw!$B$2,Progress!G2,4)),"",OFFSET(raw!$B$2,Progress!G2,4))</f>
      </c>
      <c r="S2" s="10">
        <f ca="1">IF(ISERROR(OFFSET(raw!$B$2,Progress!H2,4)),"",OFFSET(raw!$B$2,Progress!H2,4))</f>
        <v>0.38125000000000003</v>
      </c>
      <c r="T2" s="10">
        <f ca="1">IF(ISERROR(OFFSET(raw!$B$2,Progress!I2,4)),"",OFFSET(raw!$B$2,Progress!I2,4))</f>
        <v>0.4222222222222222</v>
      </c>
      <c r="U2" s="10">
        <f ca="1">IF(ISERROR(OFFSET(raw!$B$2,Progress!J2,4)),"",OFFSET(raw!$B$2,Progress!J2,4))</f>
        <v>0.4875</v>
      </c>
      <c r="V2" s="10">
        <f ca="1">IF(ISERROR(OFFSET(raw!$B$2,Progress!K2,4)),"",OFFSET(raw!$B$2,Progress!K2,4))</f>
        <v>0.5284722222222222</v>
      </c>
      <c r="W2" s="10">
        <f ca="1">IF(ISERROR(OFFSET(raw!$B$2,Progress!L2,4)),"",OFFSET(raw!$B$2,Progress!L2,4))</f>
        <v>0.5715277777777777</v>
      </c>
      <c r="X2" s="10">
        <f ca="1">IF(ISERROR(OFFSET(raw!$B$2,Progress!M2,4)),"",OFFSET(raw!$B$2,Progress!M2,4))</f>
        <v>0.6083333333333333</v>
      </c>
      <c r="Y2" s="11">
        <f ca="1">IF(ISERROR(OFFSET(raw!$B$2,Progress!N2,4)),"",OFFSET(raw!$B$2,Progress!N2,4))</f>
        <v>0.6222222222222222</v>
      </c>
      <c r="Z2" s="12">
        <f aca="true" t="shared" si="3" ref="Z2:Z65">IF(ISERROR(MAX(P2:Y2)-$O2),"",MAX(P2:Y2)-$O2)</f>
        <v>0.37083333333333335</v>
      </c>
      <c r="AA2" s="13">
        <f>IF(ISERROR($Y2-$O2),"",$Y2-$O2+$A2/1000000)</f>
        <v>0.37083533333333335</v>
      </c>
      <c r="AB2" s="8">
        <f aca="true" t="shared" si="4" ref="AB2:AB33">MATCH(LEFT($B2,2),$B$110:$B$118)+$AB$1</f>
        <v>110</v>
      </c>
      <c r="AC2" s="9">
        <f aca="true" ca="1" t="shared" si="5" ref="AC2:AC66">RANK(INDIRECT("AA"&amp;ROW()),INDIRECT("AA"&amp;INDIRECT("d"&amp;AB2)&amp;":AA"&amp;INDIRECT("E"&amp;AB2)),1)</f>
        <v>4</v>
      </c>
      <c r="AD2">
        <f>IF(P2&lt;&gt;"",AD$1+(1-P2)/10+$A2/1000000,"")</f>
        <v>1.0692381111111111</v>
      </c>
      <c r="AE2">
        <f aca="true" t="shared" si="6" ref="AE2:AM2">IF(Q2&lt;&gt;"",AE$1+(1-Q2)/10+$A2/1000000,"")</f>
        <v>2.0654881111111107</v>
      </c>
      <c r="AF2">
        <f t="shared" si="6"/>
      </c>
      <c r="AG2">
        <f t="shared" si="6"/>
        <v>4.061877</v>
      </c>
      <c r="AH2">
        <f t="shared" si="6"/>
        <v>5.057779777777778</v>
      </c>
      <c r="AI2">
        <f t="shared" si="6"/>
        <v>6.051252</v>
      </c>
      <c r="AJ2">
        <f t="shared" si="6"/>
        <v>7.047154777777778</v>
      </c>
      <c r="AK2">
        <f t="shared" si="6"/>
        <v>8.042849222222223</v>
      </c>
      <c r="AL2">
        <f t="shared" si="6"/>
        <v>9.039168666666667</v>
      </c>
      <c r="AM2">
        <f t="shared" si="6"/>
        <v>10.037779777777779</v>
      </c>
      <c r="AN2">
        <f aca="true" t="shared" si="7" ref="AN2:AN65">MAX(AD2:AM2)</f>
        <v>10.037779777777779</v>
      </c>
      <c r="AO2" s="30">
        <f>IF(OR((P2-O2)&gt;$BB$2,(P2-O2)&lt;$BC$2,(P2-O2)&lt;0),1,0)</f>
        <v>0</v>
      </c>
      <c r="AP2" s="30">
        <f>IF(OR((Q2-P2)&gt;$BB$3,(Q2-P2)&lt;$BC$3,(Q2-P2)&lt;0),1,0)</f>
        <v>0</v>
      </c>
      <c r="AQ2" s="30"/>
      <c r="AR2" s="30">
        <f>IF(OR((S2-Q2)&gt;($BB$4+$BB$5),(S2-Q2)&lt;($BC$4+$BC$5),(S2-Q2)&lt;0),1,0)</f>
        <v>0</v>
      </c>
      <c r="AS2" s="30">
        <f>IF(OR((T2-S2)&gt;$BB$6,(T2-S2)&lt;$BC$6,(T2-S2)&lt;0),1,0)</f>
        <v>0</v>
      </c>
      <c r="AT2" s="30">
        <f>IF(OR((U2-T2)&gt;$BB$7,(U2-T2)&lt;$BC$7,(U2-T2)&lt;0),1,0)</f>
        <v>0</v>
      </c>
      <c r="AU2" s="30">
        <f>IF(OR((V2-U2)&gt;$BB$8,(V2-U2)&lt;$BC$8,(V2-U2)&lt;0),1,0)</f>
        <v>0</v>
      </c>
      <c r="AV2" s="30">
        <f>IF(OR((W2-V2)&gt;$BB$9,(W2-V2)&lt;$BC$9,(W2-V2)&lt;0),1,0)</f>
        <v>0</v>
      </c>
      <c r="AW2" s="30">
        <f>IF(OR((X2-W2)&gt;$BB$10,(X2-W2)&lt;$BC$10,(X2-W2)&lt;0),1,0)</f>
        <v>0</v>
      </c>
      <c r="AX2" s="30">
        <f>IF(OR((Y2-X2)&gt;$BB$11,(Y2-X2)&lt;$BC$11,(Y2-X2)&lt;0),1,0)</f>
        <v>1</v>
      </c>
      <c r="BA2" s="45" t="s">
        <v>53</v>
      </c>
      <c r="BB2" s="2">
        <v>0.07847222222222222</v>
      </c>
      <c r="BC2" s="2">
        <v>0.034722222222222224</v>
      </c>
    </row>
    <row r="3" spans="1:55" ht="16.5">
      <c r="A3" s="8">
        <f>ROW()</f>
        <v>3</v>
      </c>
      <c r="B3" s="8">
        <f ca="1" t="shared" si="8" ref="B3:B66">INDIRECT("Team!$A"&amp;A3)</f>
        <v>1102</v>
      </c>
      <c r="C3" s="8" t="str">
        <f aca="true" t="shared" si="9" ref="C3:C66">LEFT($B3,2)</f>
        <v>11</v>
      </c>
      <c r="D3" s="59">
        <v>0.2513888888888889</v>
      </c>
      <c r="E3" s="8">
        <f>IF(ISERROR(MATCH(E$1&amp;$B3,raw!$C$3:$C$1001,0)),"",MATCH(E$1&amp;$B3,raw!$C$3:$C$1001,0))</f>
        <v>36</v>
      </c>
      <c r="F3" s="8">
        <f>IF(ISERROR(MATCH(F$1&amp;$B3,raw!$C$3:$C$1001,0)),"",MATCH(F$1&amp;$B3,raw!$C$3:$C$1001,0))</f>
        <v>98</v>
      </c>
      <c r="G3" s="8">
        <f>IF(ISERROR(MATCH(G$1&amp;$B3,raw!$C$3:$C$1001,0)),"",MATCH(G$1&amp;$B3,raw!$C$3:$C$1001,0))</f>
      </c>
      <c r="H3" s="8">
        <f>IF(ISERROR(MATCH(H$1&amp;$B3,raw!$C$3:$C$1001,0)),"",MATCH(H$1&amp;$B3,raw!$C$3:$C$1001,0))</f>
        <v>123</v>
      </c>
      <c r="I3" s="8">
        <f>IF(ISERROR(MATCH(I$1&amp;$B3,raw!$C$3:$C$1001,0)),"",MATCH(I$1&amp;$B3,raw!$C$3:$C$1001,0))</f>
        <v>156</v>
      </c>
      <c r="J3" s="8">
        <f>IF(ISERROR(MATCH(J$1&amp;$B3,raw!$C$3:$C$1001,0)),"",MATCH(J$1&amp;$B3,raw!$C$3:$C$1001,0))</f>
        <v>276</v>
      </c>
      <c r="K3" s="8">
        <f>IF(ISERROR(MATCH(K$1&amp;$B3,raw!$C$3:$C$1001,0)),"",MATCH(K$1&amp;$B3,raw!$C$3:$C$1001,0))</f>
        <v>400</v>
      </c>
      <c r="L3" s="8">
        <f>IF(ISERROR(MATCH(L$1&amp;$B3,raw!$C$3:$C$1001,0)),"",MATCH(L$1&amp;$B3,raw!$C$3:$C$1001,0))</f>
        <v>446</v>
      </c>
      <c r="M3" s="8">
        <f>IF(ISERROR(MATCH(M$1&amp;$B3,raw!$C$3:$C$1001,0)),"",MATCH(M$1&amp;$B3,raw!$C$3:$C$1001,0))</f>
        <v>510</v>
      </c>
      <c r="N3" s="9">
        <f>IF(ISERROR(MATCH(N$1&amp;$B3,raw!$C$3:$C$1001,0)),"",MATCH(N$1&amp;$B3,raw!$C$3:$C$1001,0))</f>
        <v>519</v>
      </c>
      <c r="O3" s="10">
        <f t="shared" si="2"/>
        <v>0.2513888888888889</v>
      </c>
      <c r="P3" s="10">
        <f ca="1">IF(ISERROR(OFFSET(raw!$B$2,Progress!E3,4)),"",OFFSET(raw!$B$2,Progress!E3,4))</f>
        <v>0.3201388888888889</v>
      </c>
      <c r="Q3" s="10">
        <f ca="1">IF(ISERROR(OFFSET(raw!$B$2,Progress!F3,4)),"",OFFSET(raw!$B$2,Progress!F3,4))</f>
        <v>0.375</v>
      </c>
      <c r="R3" s="10">
        <f ca="1">IF(ISERROR(OFFSET(raw!$B$2,Progress!G3,4)),"",OFFSET(raw!$B$2,Progress!G3,4))</f>
      </c>
      <c r="S3" s="10">
        <f ca="1">IF(ISERROR(OFFSET(raw!$B$2,Progress!H3,4)),"",OFFSET(raw!$B$2,Progress!H3,4))</f>
        <v>0.4201388888888889</v>
      </c>
      <c r="T3" s="10">
        <f ca="1">IF(ISERROR(OFFSET(raw!$B$2,Progress!I3,4)),"",OFFSET(raw!$B$2,Progress!I3,4))</f>
        <v>0.46597222222222223</v>
      </c>
      <c r="U3" s="10">
        <f ca="1">IF(ISERROR(OFFSET(raw!$B$2,Progress!J3,4)),"",OFFSET(raw!$B$2,Progress!J3,4))</f>
        <v>0.5479166666666667</v>
      </c>
      <c r="V3" s="10">
        <f ca="1">IF(ISERROR(OFFSET(raw!$B$2,Progress!K3,4)),"",OFFSET(raw!$B$2,Progress!K3,4))</f>
        <v>0.6145833333333334</v>
      </c>
      <c r="W3" s="10">
        <f ca="1">IF(ISERROR(OFFSET(raw!$B$2,Progress!L3,4)),"",OFFSET(raw!$B$2,Progress!L3,4))</f>
        <v>0.6743055555555556</v>
      </c>
      <c r="X3" s="10">
        <f ca="1">IF(ISERROR(OFFSET(raw!$B$2,Progress!M3,4)),"",OFFSET(raw!$B$2,Progress!M3,4))</f>
        <v>0.7340277777777778</v>
      </c>
      <c r="Y3" s="11">
        <f ca="1">IF(ISERROR(OFFSET(raw!$B$2,Progress!N3,4)),"",OFFSET(raw!$B$2,Progress!N3,4))</f>
        <v>0.7541666666666668</v>
      </c>
      <c r="Z3" s="12">
        <f t="shared" si="3"/>
        <v>0.5027777777777779</v>
      </c>
      <c r="AA3" s="13">
        <f aca="true" t="shared" si="10" ref="AA3:AA66">IF(ISERROR($Y3-$O3),"",$Y3-$O3+$A3/1000000)</f>
        <v>0.5027807777777779</v>
      </c>
      <c r="AB3" s="8">
        <f t="shared" si="4"/>
        <v>110</v>
      </c>
      <c r="AC3" s="9">
        <f ca="1" t="shared" si="5"/>
        <v>6</v>
      </c>
      <c r="AD3">
        <f aca="true" t="shared" si="11" ref="AD3:AD66">IF(P3&lt;&gt;"",AD$1+(1-P3)/10+$A3/1000000,"")</f>
        <v>1.067989111111111</v>
      </c>
      <c r="AE3">
        <f aca="true" t="shared" si="12" ref="AE3:AE66">IF(Q3&lt;&gt;"",AE$1+(1-Q3)/10+$A3/1000000,"")</f>
        <v>2.062503</v>
      </c>
      <c r="AF3">
        <f aca="true" t="shared" si="13" ref="AF3:AF66">IF(R3&lt;&gt;"",AF$1+(1-R3)/10+$A3/1000000,"")</f>
      </c>
      <c r="AG3">
        <f aca="true" t="shared" si="14" ref="AG3:AG66">IF(S3&lt;&gt;"",AG$1+(1-S3)/10+$A3/1000000,"")</f>
        <v>4.0579891111111115</v>
      </c>
      <c r="AH3">
        <f aca="true" t="shared" si="15" ref="AH3:AH66">IF(T3&lt;&gt;"",AH$1+(1-T3)/10+$A3/1000000,"")</f>
        <v>5.053405777777778</v>
      </c>
      <c r="AI3">
        <f aca="true" t="shared" si="16" ref="AI3:AI66">IF(U3&lt;&gt;"",AI$1+(1-U3)/10+$A3/1000000,"")</f>
        <v>6.0452113333333335</v>
      </c>
      <c r="AJ3">
        <f aca="true" t="shared" si="17" ref="AJ3:AJ66">IF(V3&lt;&gt;"",AJ$1+(1-V3)/10+$A3/1000000,"")</f>
        <v>7.038544666666667</v>
      </c>
      <c r="AK3">
        <f aca="true" t="shared" si="18" ref="AK3:AK66">IF(W3&lt;&gt;"",AK$1+(1-W3)/10+$A3/1000000,"")</f>
        <v>8.032572444444444</v>
      </c>
      <c r="AL3">
        <f aca="true" t="shared" si="19" ref="AL3:AL66">IF(X3&lt;&gt;"",AL$1+(1-X3)/10+$A3/1000000,"")</f>
        <v>9.026600222222221</v>
      </c>
      <c r="AM3">
        <f aca="true" t="shared" si="20" ref="AM3:AM66">IF(Y3&lt;&gt;"",AM$1+(1-Y3)/10+$A3/1000000,"")</f>
        <v>10.024586333333334</v>
      </c>
      <c r="AN3">
        <f t="shared" si="7"/>
        <v>10.024586333333334</v>
      </c>
      <c r="AO3" s="30">
        <f aca="true" t="shared" si="21" ref="AO3:AO40">IF(OR((P3-O3)&gt;$BB$2,(P3-O3)&lt;$BC$2,(P3-O3)&lt;0),1,0)</f>
        <v>0</v>
      </c>
      <c r="AP3" s="30">
        <f aca="true" t="shared" si="22" ref="AP3:AP40">IF(OR((Q3-P3)&gt;$BB$3,(Q3-P3)&lt;$BC$3,(Q3-P3)&lt;0),1,0)</f>
        <v>0</v>
      </c>
      <c r="AQ3" s="30"/>
      <c r="AR3" s="30">
        <f aca="true" t="shared" si="23" ref="AR3:AR40">IF(OR((S3-Q3)&gt;($BB$4+$BB$5),(S3-Q3)&lt;($BC$4+$BC$5),(S3-Q3)&lt;0),1,0)</f>
        <v>0</v>
      </c>
      <c r="AS3" s="30">
        <f aca="true" t="shared" si="24" ref="AS3:AS40">IF(OR((T3-S3)&gt;$BB$6,(T3-S3)&lt;$BC$6,(T3-S3)&lt;0),1,0)</f>
        <v>0</v>
      </c>
      <c r="AT3" s="30">
        <f aca="true" t="shared" si="25" ref="AT3:AT40">IF(OR((U3-T3)&gt;$BB$7,(U3-T3)&lt;$BC$7,(U3-T3)&lt;0),1,0)</f>
        <v>0</v>
      </c>
      <c r="AU3" s="30">
        <f aca="true" t="shared" si="26" ref="AU3:AU40">IF(OR((V3-U3)&gt;$BB$8,(V3-U3)&lt;$BC$8,(V3-U3)&lt;0),1,0)</f>
        <v>0</v>
      </c>
      <c r="AV3" s="30">
        <f aca="true" t="shared" si="27" ref="AV3:AV40">IF(OR((W3-V3)&gt;$BB$9,(W3-V3)&lt;$BC$9,(W3-V3)&lt;0),1,0)</f>
        <v>0</v>
      </c>
      <c r="AW3" s="30">
        <f aca="true" t="shared" si="28" ref="AW3:AW40">IF(OR((X3-W3)&gt;$BB$10,(X3-W3)&lt;$BC$10,(X3-W3)&lt;0),1,0)</f>
        <v>1</v>
      </c>
      <c r="AX3" s="30">
        <f aca="true" t="shared" si="29" ref="AX3:AX40">IF(OR((Y3-X3)&gt;$BB$11,(Y3-X3)&lt;$BC$11,(Y3-X3)&lt;0),1,0)</f>
        <v>0</v>
      </c>
      <c r="AZ3" s="2"/>
      <c r="BA3" t="s">
        <v>54</v>
      </c>
      <c r="BB3" s="2">
        <v>0.05833333333333333</v>
      </c>
      <c r="BC3" s="2">
        <v>0.025694444444444447</v>
      </c>
    </row>
    <row r="4" spans="1:55" ht="16.5">
      <c r="A4" s="8">
        <f>ROW()</f>
        <v>4</v>
      </c>
      <c r="B4" s="8">
        <f ca="1" t="shared" si="8"/>
        <v>1103</v>
      </c>
      <c r="C4" s="8" t="str">
        <f t="shared" si="9"/>
        <v>11</v>
      </c>
      <c r="D4" s="59">
        <v>0.2513888888888889</v>
      </c>
      <c r="E4" s="8">
        <f>IF(ISERROR(MATCH(E$1&amp;$B4,raw!$C$3:$C$1001,0)),"",MATCH(E$1&amp;$B4,raw!$C$3:$C$1001,0))</f>
        <v>2</v>
      </c>
      <c r="F4" s="8">
        <f>IF(ISERROR(MATCH(F$1&amp;$B4,raw!$C$3:$C$1001,0)),"",MATCH(F$1&amp;$B4,raw!$C$3:$C$1001,0))</f>
        <v>41</v>
      </c>
      <c r="G4" s="8">
        <f>IF(ISERROR(MATCH(G$1&amp;$B4,raw!$C$3:$C$1001,0)),"",MATCH(G$1&amp;$B4,raw!$C$3:$C$1001,0))</f>
      </c>
      <c r="H4" s="8">
        <f>IF(ISERROR(MATCH(H$1&amp;$B4,raw!$C$3:$C$1001,0)),"",MATCH(H$1&amp;$B4,raw!$C$3:$C$1001,0))</f>
        <v>62</v>
      </c>
      <c r="I4" s="8">
        <f>IF(ISERROR(MATCH(I$1&amp;$B4,raw!$C$3:$C$1001,0)),"",MATCH(I$1&amp;$B4,raw!$C$3:$C$1001,0))</f>
        <v>104</v>
      </c>
      <c r="J4" s="8">
        <f>IF(ISERROR(MATCH(J$1&amp;$B4,raw!$C$3:$C$1001,0)),"",MATCH(J$1&amp;$B4,raw!$C$3:$C$1001,0))</f>
        <v>150</v>
      </c>
      <c r="K4" s="8">
        <f>IF(ISERROR(MATCH(K$1&amp;$B4,raw!$C$3:$C$1001,0)),"",MATCH(K$1&amp;$B4,raw!$C$3:$C$1001,0))</f>
        <v>184</v>
      </c>
      <c r="L4" s="8">
        <f>IF(ISERROR(MATCH(L$1&amp;$B4,raw!$C$3:$C$1001,0)),"",MATCH(L$1&amp;$B4,raw!$C$3:$C$1001,0))</f>
        <v>262</v>
      </c>
      <c r="M4" s="8">
        <f>IF(ISERROR(MATCH(M$1&amp;$B4,raw!$C$3:$C$1001,0)),"",MATCH(M$1&amp;$B4,raw!$C$3:$C$1001,0))</f>
        <v>292</v>
      </c>
      <c r="N4" s="9">
        <f>IF(ISERROR(MATCH(N$1&amp;$B4,raw!$C$3:$C$1001,0)),"",MATCH(N$1&amp;$B4,raw!$C$3:$C$1001,0))</f>
        <v>310</v>
      </c>
      <c r="O4" s="10">
        <f t="shared" si="2"/>
        <v>0.2513888888888889</v>
      </c>
      <c r="P4" s="10">
        <f ca="1">IF(ISERROR(OFFSET(raw!$B$2,Progress!E4,4)),"",OFFSET(raw!$B$2,Progress!E4,4))</f>
        <v>0.29583333333333334</v>
      </c>
      <c r="Q4" s="10">
        <f ca="1">IF(ISERROR(OFFSET(raw!$B$2,Progress!F4,4)),"",OFFSET(raw!$B$2,Progress!F4,4))</f>
        <v>0.33194444444444443</v>
      </c>
      <c r="R4" s="10">
        <f ca="1">IF(ISERROR(OFFSET(raw!$B$2,Progress!G4,4)),"",OFFSET(raw!$B$2,Progress!G4,4))</f>
      </c>
      <c r="S4" s="10">
        <f ca="1">IF(ISERROR(OFFSET(raw!$B$2,Progress!H4,4)),"",OFFSET(raw!$B$2,Progress!H4,4))</f>
        <v>0.3645833333333333</v>
      </c>
      <c r="T4" s="10">
        <f ca="1">IF(ISERROR(OFFSET(raw!$B$2,Progress!I4,4)),"",OFFSET(raw!$B$2,Progress!I4,4))</f>
        <v>0.39444444444444443</v>
      </c>
      <c r="U4" s="10">
        <f ca="1">IF(ISERROR(OFFSET(raw!$B$2,Progress!J4,4)),"",OFFSET(raw!$B$2,Progress!J4,4))</f>
        <v>0.4486111111111111</v>
      </c>
      <c r="V4" s="10">
        <f ca="1">IF(ISERROR(OFFSET(raw!$B$2,Progress!K4,4)),"",OFFSET(raw!$B$2,Progress!K4,4))</f>
        <v>0.4916666666666667</v>
      </c>
      <c r="W4" s="10">
        <f ca="1">IF(ISERROR(OFFSET(raw!$B$2,Progress!L4,4)),"",OFFSET(raw!$B$2,Progress!L4,4))</f>
        <v>0.53125</v>
      </c>
      <c r="X4" s="10">
        <f ca="1">IF(ISERROR(OFFSET(raw!$B$2,Progress!M4,4)),"",OFFSET(raw!$B$2,Progress!M4,4))</f>
        <v>0.5618055555555556</v>
      </c>
      <c r="Y4" s="11">
        <f ca="1">IF(ISERROR(OFFSET(raw!$B$2,Progress!N4,4)),"",OFFSET(raw!$B$2,Progress!N4,4))</f>
        <v>0.5729166666666666</v>
      </c>
      <c r="Z4" s="12">
        <f t="shared" si="3"/>
        <v>0.32152777777777775</v>
      </c>
      <c r="AA4" s="13">
        <f t="shared" si="10"/>
        <v>0.32153177777777775</v>
      </c>
      <c r="AB4" s="8">
        <f t="shared" si="4"/>
        <v>110</v>
      </c>
      <c r="AC4" s="9">
        <f ca="1" t="shared" si="5"/>
        <v>1</v>
      </c>
      <c r="AD4">
        <f t="shared" si="11"/>
        <v>1.0704206666666665</v>
      </c>
      <c r="AE4">
        <f t="shared" si="12"/>
        <v>2.066809555555556</v>
      </c>
      <c r="AF4">
        <f t="shared" si="13"/>
      </c>
      <c r="AG4">
        <f t="shared" si="14"/>
        <v>4.063545666666666</v>
      </c>
      <c r="AH4">
        <f t="shared" si="15"/>
        <v>5.060559555555555</v>
      </c>
      <c r="AI4">
        <f t="shared" si="16"/>
        <v>6.055142888888889</v>
      </c>
      <c r="AJ4">
        <f t="shared" si="17"/>
        <v>7.050837333333333</v>
      </c>
      <c r="AK4">
        <f t="shared" si="18"/>
        <v>8.046879</v>
      </c>
      <c r="AL4">
        <f t="shared" si="19"/>
        <v>9.043823444444445</v>
      </c>
      <c r="AM4">
        <f t="shared" si="20"/>
        <v>10.042712333333334</v>
      </c>
      <c r="AN4">
        <f t="shared" si="7"/>
        <v>10.042712333333334</v>
      </c>
      <c r="AO4" s="30">
        <f t="shared" si="21"/>
        <v>0</v>
      </c>
      <c r="AP4" s="30">
        <f t="shared" si="22"/>
        <v>0</v>
      </c>
      <c r="AQ4" s="30"/>
      <c r="AR4" s="30">
        <f t="shared" si="23"/>
        <v>0</v>
      </c>
      <c r="AS4" s="30">
        <f t="shared" si="24"/>
        <v>0</v>
      </c>
      <c r="AT4" s="30">
        <f t="shared" si="25"/>
        <v>0</v>
      </c>
      <c r="AU4" s="30">
        <f t="shared" si="26"/>
        <v>0</v>
      </c>
      <c r="AV4" s="30">
        <f t="shared" si="27"/>
        <v>0</v>
      </c>
      <c r="AW4" s="30">
        <f t="shared" si="28"/>
        <v>0</v>
      </c>
      <c r="AX4" s="30">
        <f t="shared" si="29"/>
        <v>1</v>
      </c>
      <c r="AZ4" s="33"/>
      <c r="BA4" t="s">
        <v>55</v>
      </c>
      <c r="BB4" s="2">
        <v>0.029861111111111113</v>
      </c>
      <c r="BC4" s="2">
        <v>0.013194444444444444</v>
      </c>
    </row>
    <row r="5" spans="1:55" ht="16.5">
      <c r="A5" s="8">
        <f>ROW()</f>
        <v>5</v>
      </c>
      <c r="B5" s="8">
        <f ca="1" t="shared" si="8"/>
        <v>1104</v>
      </c>
      <c r="C5" s="8" t="str">
        <f t="shared" si="9"/>
        <v>11</v>
      </c>
      <c r="D5" s="59">
        <v>0.2513888888888889</v>
      </c>
      <c r="E5" s="8">
        <f>IF(ISERROR(MATCH(E$1&amp;$B5,raw!$C$3:$C$1001,0)),"",MATCH(E$1&amp;$B5,raw!$C$3:$C$1001,0))</f>
        <v>9</v>
      </c>
      <c r="F5" s="8">
        <f>IF(ISERROR(MATCH(F$1&amp;$B5,raw!$C$3:$C$1001,0)),"",MATCH(F$1&amp;$B5,raw!$C$3:$C$1001,0))</f>
        <v>50</v>
      </c>
      <c r="G5" s="8">
        <f>IF(ISERROR(MATCH(G$1&amp;$B5,raw!$C$3:$C$1001,0)),"",MATCH(G$1&amp;$B5,raw!$C$3:$C$1001,0))</f>
      </c>
      <c r="H5" s="8">
        <f>IF(ISERROR(MATCH(H$1&amp;$B5,raw!$C$3:$C$1001,0)),"",MATCH(H$1&amp;$B5,raw!$C$3:$C$1001,0))</f>
        <v>87</v>
      </c>
      <c r="I5" s="8">
        <f>IF(ISERROR(MATCH(I$1&amp;$B5,raw!$C$3:$C$1001,0)),"",MATCH(I$1&amp;$B5,raw!$C$3:$C$1001,0))</f>
        <v>126</v>
      </c>
      <c r="J5" s="8">
        <f>IF(ISERROR(MATCH(J$1&amp;$B5,raw!$C$3:$C$1001,0)),"",MATCH(J$1&amp;$B5,raw!$C$3:$C$1001,0))</f>
        <v>181</v>
      </c>
      <c r="K5" s="8">
        <f>IF(ISERROR(MATCH(K$1&amp;$B5,raw!$C$3:$C$1001,0)),"",MATCH(K$1&amp;$B5,raw!$C$3:$C$1001,0))</f>
      </c>
      <c r="L5" s="8">
        <f>IF(ISERROR(MATCH(L$1&amp;$B5,raw!$C$3:$C$1001,0)),"",MATCH(L$1&amp;$B5,raw!$C$3:$C$1001,0))</f>
      </c>
      <c r="M5" s="8">
        <f>IF(ISERROR(MATCH(M$1&amp;$B5,raw!$C$3:$C$1001,0)),"",MATCH(M$1&amp;$B5,raw!$C$3:$C$1001,0))</f>
      </c>
      <c r="N5" s="9">
        <f>IF(ISERROR(MATCH(N$1&amp;$B5,raw!$C$3:$C$1001,0)),"",MATCH(N$1&amp;$B5,raw!$C$3:$C$1001,0))</f>
      </c>
      <c r="O5" s="10">
        <f t="shared" si="2"/>
        <v>0.2513888888888889</v>
      </c>
      <c r="P5" s="10">
        <f ca="1">IF(ISERROR(OFFSET(raw!$B$2,Progress!E5,4)),"",OFFSET(raw!$B$2,Progress!E5,4))</f>
        <v>0.30069444444444443</v>
      </c>
      <c r="Q5" s="10">
        <f ca="1">IF(ISERROR(OFFSET(raw!$B$2,Progress!F5,4)),"",OFFSET(raw!$B$2,Progress!F5,4))</f>
        <v>0.34722222222222227</v>
      </c>
      <c r="R5" s="10">
        <f ca="1">IF(ISERROR(OFFSET(raw!$B$2,Progress!G5,4)),"",OFFSET(raw!$B$2,Progress!G5,4))</f>
      </c>
      <c r="S5" s="10">
        <f ca="1">IF(ISERROR(OFFSET(raw!$B$2,Progress!H5,4)),"",OFFSET(raw!$B$2,Progress!H5,4))</f>
        <v>0.37916666666666665</v>
      </c>
      <c r="T5" s="10">
        <f ca="1">IF(ISERROR(OFFSET(raw!$B$2,Progress!I5,4)),"",OFFSET(raw!$B$2,Progress!I5,4))</f>
        <v>0.42291666666666666</v>
      </c>
      <c r="U5" s="10">
        <f ca="1">IF(ISERROR(OFFSET(raw!$B$2,Progress!J5,4)),"",OFFSET(raw!$B$2,Progress!J5,4))</f>
        <v>0.19375000000000053</v>
      </c>
      <c r="V5" s="10">
        <f ca="1">IF(ISERROR(OFFSET(raw!$B$2,Progress!K5,4)),"",OFFSET(raw!$B$2,Progress!K5,4))</f>
      </c>
      <c r="W5" s="10">
        <f ca="1">IF(ISERROR(OFFSET(raw!$B$2,Progress!L5,4)),"",OFFSET(raw!$B$2,Progress!L5,4))</f>
      </c>
      <c r="X5" s="10">
        <f ca="1">IF(ISERROR(OFFSET(raw!$B$2,Progress!M5,4)),"",OFFSET(raw!$B$2,Progress!M5,4))</f>
      </c>
      <c r="Y5" s="11">
        <f ca="1">IF(ISERROR(OFFSET(raw!$B$2,Progress!N5,4)),"",OFFSET(raw!$B$2,Progress!N5,4))</f>
      </c>
      <c r="Z5" s="12">
        <f t="shared" si="3"/>
        <v>0.17152777777777778</v>
      </c>
      <c r="AA5" s="13">
        <f t="shared" si="10"/>
      </c>
      <c r="AB5" s="8">
        <f t="shared" si="4"/>
        <v>110</v>
      </c>
      <c r="AC5" s="9" t="e">
        <f ca="1" t="shared" si="5"/>
        <v>#VALUE!</v>
      </c>
      <c r="AD5">
        <f t="shared" si="11"/>
        <v>1.0699355555555556</v>
      </c>
      <c r="AE5">
        <f t="shared" si="12"/>
        <v>2.0652827777777776</v>
      </c>
      <c r="AF5">
        <f t="shared" si="13"/>
      </c>
      <c r="AG5">
        <f t="shared" si="14"/>
        <v>4.0620883333333335</v>
      </c>
      <c r="AH5">
        <f t="shared" si="15"/>
        <v>5.057713333333333</v>
      </c>
      <c r="AI5">
        <f t="shared" si="16"/>
        <v>6.080629999999999</v>
      </c>
      <c r="AJ5">
        <f t="shared" si="17"/>
      </c>
      <c r="AK5">
        <f t="shared" si="18"/>
      </c>
      <c r="AL5">
        <f t="shared" si="19"/>
      </c>
      <c r="AM5">
        <f t="shared" si="20"/>
      </c>
      <c r="AN5">
        <f t="shared" si="7"/>
        <v>6.080629999999999</v>
      </c>
      <c r="AO5" s="30">
        <f t="shared" si="21"/>
        <v>0</v>
      </c>
      <c r="AP5" s="30">
        <f t="shared" si="22"/>
        <v>0</v>
      </c>
      <c r="AQ5" s="30"/>
      <c r="AR5" s="30">
        <f t="shared" si="23"/>
        <v>0</v>
      </c>
      <c r="AS5" s="30">
        <f t="shared" si="24"/>
        <v>0</v>
      </c>
      <c r="AT5" s="30">
        <f t="shared" si="25"/>
        <v>1</v>
      </c>
      <c r="AU5" s="30" t="e">
        <f t="shared" si="26"/>
        <v>#VALUE!</v>
      </c>
      <c r="AV5" s="30" t="e">
        <f t="shared" si="27"/>
        <v>#VALUE!</v>
      </c>
      <c r="AW5" s="30" t="e">
        <f t="shared" si="28"/>
        <v>#VALUE!</v>
      </c>
      <c r="AX5" s="30" t="e">
        <f t="shared" si="29"/>
        <v>#VALUE!</v>
      </c>
      <c r="BA5" t="s">
        <v>56</v>
      </c>
      <c r="BB5" s="2">
        <v>0.02291666666666667</v>
      </c>
      <c r="BC5" s="2">
        <v>0.009722222222222222</v>
      </c>
    </row>
    <row r="6" spans="1:55" ht="16.5">
      <c r="A6" s="8">
        <f>ROW()</f>
        <v>6</v>
      </c>
      <c r="B6" s="8">
        <f ca="1" t="shared" si="8"/>
        <v>1105</v>
      </c>
      <c r="C6" s="8" t="str">
        <f t="shared" si="9"/>
        <v>11</v>
      </c>
      <c r="D6" s="59">
        <v>0.2513888888888889</v>
      </c>
      <c r="E6" s="8">
        <f>IF(ISERROR(MATCH(E$1&amp;$B6,raw!$C$3:$C$1001,0)),"",MATCH(E$1&amp;$B6,raw!$C$3:$C$1001,0))</f>
        <v>1</v>
      </c>
      <c r="F6" s="8">
        <f>IF(ISERROR(MATCH(F$1&amp;$B6,raw!$C$3:$C$1001,0)),"",MATCH(F$1&amp;$B6,raw!$C$3:$C$1001,0))</f>
        <v>42</v>
      </c>
      <c r="G6" s="8">
        <f>IF(ISERROR(MATCH(G$1&amp;$B6,raw!$C$3:$C$1001,0)),"",MATCH(G$1&amp;$B6,raw!$C$3:$C$1001,0))</f>
      </c>
      <c r="H6" s="8">
        <f>IF(ISERROR(MATCH(H$1&amp;$B6,raw!$C$3:$C$1001,0)),"",MATCH(H$1&amp;$B6,raw!$C$3:$C$1001,0))</f>
        <v>61</v>
      </c>
      <c r="I6" s="8">
        <f>IF(ISERROR(MATCH(I$1&amp;$B6,raw!$C$3:$C$1001,0)),"",MATCH(I$1&amp;$B6,raw!$C$3:$C$1001,0))</f>
        <v>105</v>
      </c>
      <c r="J6" s="8">
        <f>IF(ISERROR(MATCH(J$1&amp;$B6,raw!$C$3:$C$1001,0)),"",MATCH(J$1&amp;$B6,raw!$C$3:$C$1001,0))</f>
        <v>151</v>
      </c>
      <c r="K6" s="8">
        <f>IF(ISERROR(MATCH(K$1&amp;$B6,raw!$C$3:$C$1001,0)),"",MATCH(K$1&amp;$B6,raw!$C$3:$C$1001,0))</f>
        <v>183</v>
      </c>
      <c r="L6" s="8">
        <f>IF(ISERROR(MATCH(L$1&amp;$B6,raw!$C$3:$C$1001,0)),"",MATCH(L$1&amp;$B6,raw!$C$3:$C$1001,0))</f>
        <v>263</v>
      </c>
      <c r="M6" s="8">
        <f>IF(ISERROR(MATCH(M$1&amp;$B6,raw!$C$3:$C$1001,0)),"",MATCH(M$1&amp;$B6,raw!$C$3:$C$1001,0))</f>
        <v>291</v>
      </c>
      <c r="N6" s="9">
        <f>IF(ISERROR(MATCH(N$1&amp;$B6,raw!$C$3:$C$1001,0)),"",MATCH(N$1&amp;$B6,raw!$C$3:$C$1001,0))</f>
        <v>311</v>
      </c>
      <c r="O6" s="10">
        <f t="shared" si="2"/>
        <v>0.2513888888888889</v>
      </c>
      <c r="P6" s="10">
        <f ca="1">IF(ISERROR(OFFSET(raw!$B$2,Progress!E6,4)),"",OFFSET(raw!$B$2,Progress!E6,4))</f>
        <v>0.29375</v>
      </c>
      <c r="Q6" s="10">
        <f ca="1">IF(ISERROR(OFFSET(raw!$B$2,Progress!F6,4)),"",OFFSET(raw!$B$2,Progress!F6,4))</f>
        <v>0.33125</v>
      </c>
      <c r="R6" s="10">
        <f ca="1">IF(ISERROR(OFFSET(raw!$B$2,Progress!G6,4)),"",OFFSET(raw!$B$2,Progress!G6,4))</f>
      </c>
      <c r="S6" s="10">
        <f ca="1">IF(ISERROR(OFFSET(raw!$B$2,Progress!H6,4)),"",OFFSET(raw!$B$2,Progress!H6,4))</f>
        <v>0.3638888888888889</v>
      </c>
      <c r="T6" s="10">
        <f ca="1">IF(ISERROR(OFFSET(raw!$B$2,Progress!I6,4)),"",OFFSET(raw!$B$2,Progress!I6,4))</f>
        <v>0.39444444444444443</v>
      </c>
      <c r="U6" s="10">
        <f ca="1">IF(ISERROR(OFFSET(raw!$B$2,Progress!J6,4)),"",OFFSET(raw!$B$2,Progress!J6,4))</f>
        <v>0.4486111111111111</v>
      </c>
      <c r="V6" s="10">
        <f ca="1">IF(ISERROR(OFFSET(raw!$B$2,Progress!K6,4)),"",OFFSET(raw!$B$2,Progress!K6,4))</f>
        <v>0.4902777777777778</v>
      </c>
      <c r="W6" s="10">
        <f ca="1">IF(ISERROR(OFFSET(raw!$B$2,Progress!L6,4)),"",OFFSET(raw!$B$2,Progress!L6,4))</f>
        <v>0.5277777777777778</v>
      </c>
      <c r="X6" s="10">
        <f ca="1">IF(ISERROR(OFFSET(raw!$B$2,Progress!M6,4)),"",OFFSET(raw!$B$2,Progress!M6,4))</f>
        <v>0.5618055555555556</v>
      </c>
      <c r="Y6" s="11">
        <f ca="1">IF(ISERROR(OFFSET(raw!$B$2,Progress!N6,4)),"",OFFSET(raw!$B$2,Progress!N6,4))</f>
        <v>0.5777777777777778</v>
      </c>
      <c r="Z6" s="12">
        <f t="shared" si="3"/>
        <v>0.32638888888888895</v>
      </c>
      <c r="AA6" s="13">
        <f t="shared" si="10"/>
        <v>0.32639488888888896</v>
      </c>
      <c r="AB6" s="8">
        <f t="shared" si="4"/>
        <v>110</v>
      </c>
      <c r="AC6" s="9">
        <f ca="1" t="shared" si="5"/>
        <v>2</v>
      </c>
      <c r="AD6">
        <f t="shared" si="11"/>
        <v>1.0706309999999999</v>
      </c>
      <c r="AE6">
        <f t="shared" si="12"/>
        <v>2.066881</v>
      </c>
      <c r="AF6">
        <f t="shared" si="13"/>
      </c>
      <c r="AG6">
        <f t="shared" si="14"/>
        <v>4.063617111111111</v>
      </c>
      <c r="AH6">
        <f t="shared" si="15"/>
        <v>5.060561555555555</v>
      </c>
      <c r="AI6">
        <f t="shared" si="16"/>
        <v>6.055144888888889</v>
      </c>
      <c r="AJ6">
        <f t="shared" si="17"/>
        <v>7.050978222222223</v>
      </c>
      <c r="AK6">
        <f t="shared" si="18"/>
        <v>8.047228222222223</v>
      </c>
      <c r="AL6">
        <f t="shared" si="19"/>
        <v>9.043825444444446</v>
      </c>
      <c r="AM6">
        <f t="shared" si="20"/>
        <v>10.042228222222223</v>
      </c>
      <c r="AN6">
        <f t="shared" si="7"/>
        <v>10.042228222222223</v>
      </c>
      <c r="AO6" s="30">
        <f t="shared" si="21"/>
        <v>0</v>
      </c>
      <c r="AP6" s="30">
        <f t="shared" si="22"/>
        <v>0</v>
      </c>
      <c r="AQ6" s="30"/>
      <c r="AR6" s="30">
        <f t="shared" si="23"/>
        <v>0</v>
      </c>
      <c r="AS6" s="30">
        <f t="shared" si="24"/>
        <v>0</v>
      </c>
      <c r="AT6" s="30">
        <f t="shared" si="25"/>
        <v>0</v>
      </c>
      <c r="AU6" s="30">
        <f t="shared" si="26"/>
        <v>0</v>
      </c>
      <c r="AV6" s="30">
        <f t="shared" si="27"/>
        <v>0</v>
      </c>
      <c r="AW6" s="30">
        <f t="shared" si="28"/>
        <v>0</v>
      </c>
      <c r="AX6" s="30">
        <f t="shared" si="29"/>
        <v>0</v>
      </c>
      <c r="BA6" t="s">
        <v>57</v>
      </c>
      <c r="BB6" s="2">
        <v>0.04722222222222222</v>
      </c>
      <c r="BC6" s="2">
        <v>0.020833333333333332</v>
      </c>
    </row>
    <row r="7" spans="1:55" ht="16.5">
      <c r="A7" s="8">
        <f>ROW()</f>
        <v>7</v>
      </c>
      <c r="B7" s="8">
        <f ca="1" t="shared" si="8"/>
        <v>1106</v>
      </c>
      <c r="C7" s="8" t="str">
        <f t="shared" si="9"/>
        <v>11</v>
      </c>
      <c r="D7" s="59">
        <v>0.2513888888888889</v>
      </c>
      <c r="E7" s="8">
        <f>IF(ISERROR(MATCH(E$1&amp;$B7,raw!$C$3:$C$1001,0)),"",MATCH(E$1&amp;$B7,raw!$C$3:$C$1001,0))</f>
        <v>3</v>
      </c>
      <c r="F7" s="8">
        <f>IF(ISERROR(MATCH(F$1&amp;$B7,raw!$C$3:$C$1001,0)),"",MATCH(F$1&amp;$B7,raw!$C$3:$C$1001,0))</f>
        <v>45</v>
      </c>
      <c r="G7" s="8">
        <f>IF(ISERROR(MATCH(G$1&amp;$B7,raw!$C$3:$C$1001,0)),"",MATCH(G$1&amp;$B7,raw!$C$3:$C$1001,0))</f>
      </c>
      <c r="H7" s="8">
        <f>IF(ISERROR(MATCH(H$1&amp;$B7,raw!$C$3:$C$1001,0)),"",MATCH(H$1&amp;$B7,raw!$C$3:$C$1001,0))</f>
        <v>86</v>
      </c>
      <c r="I7" s="8">
        <f>IF(ISERROR(MATCH(I$1&amp;$B7,raw!$C$3:$C$1001,0)),"",MATCH(I$1&amp;$B7,raw!$C$3:$C$1001,0))</f>
        <v>120</v>
      </c>
      <c r="J7" s="8">
        <f>IF(ISERROR(MATCH(J$1&amp;$B7,raw!$C$3:$C$1001,0)),"",MATCH(J$1&amp;$B7,raw!$C$3:$C$1001,0))</f>
        <v>195</v>
      </c>
      <c r="K7" s="8">
        <f>IF(ISERROR(MATCH(K$1&amp;$B7,raw!$C$3:$C$1001,0)),"",MATCH(K$1&amp;$B7,raw!$C$3:$C$1001,0))</f>
        <v>256</v>
      </c>
      <c r="L7" s="8">
        <f>IF(ISERROR(MATCH(L$1&amp;$B7,raw!$C$3:$C$1001,0)),"",MATCH(L$1&amp;$B7,raw!$C$3:$C$1001,0))</f>
        <v>315</v>
      </c>
      <c r="M7" s="8">
        <f>IF(ISERROR(MATCH(M$1&amp;$B7,raw!$C$3:$C$1001,0)),"",MATCH(M$1&amp;$B7,raw!$C$3:$C$1001,0))</f>
        <v>358</v>
      </c>
      <c r="N7" s="9">
        <f>IF(ISERROR(MATCH(N$1&amp;$B7,raw!$C$3:$C$1001,0)),"",MATCH(N$1&amp;$B7,raw!$C$3:$C$1001,0))</f>
        <v>376</v>
      </c>
      <c r="O7" s="10">
        <f t="shared" si="2"/>
        <v>0.2513888888888889</v>
      </c>
      <c r="P7" s="10">
        <f ca="1">IF(ISERROR(OFFSET(raw!$B$2,Progress!E7,4)),"",OFFSET(raw!$B$2,Progress!E7,4))</f>
        <v>0.2965277777777778</v>
      </c>
      <c r="Q7" s="10">
        <f ca="1">IF(ISERROR(OFFSET(raw!$B$2,Progress!F7,4)),"",OFFSET(raw!$B$2,Progress!F7,4))</f>
        <v>0.3361111111111111</v>
      </c>
      <c r="R7" s="10">
        <f ca="1">IF(ISERROR(OFFSET(raw!$B$2,Progress!G7,4)),"",OFFSET(raw!$B$2,Progress!G7,4))</f>
      </c>
      <c r="S7" s="10">
        <f ca="1">IF(ISERROR(OFFSET(raw!$B$2,Progress!H7,4)),"",OFFSET(raw!$B$2,Progress!H7,4))</f>
        <v>0.37916666666666665</v>
      </c>
      <c r="T7" s="10">
        <f ca="1">IF(ISERROR(OFFSET(raw!$B$2,Progress!I7,4)),"",OFFSET(raw!$B$2,Progress!I7,4))</f>
        <v>0.4173611111111111</v>
      </c>
      <c r="U7" s="10">
        <f ca="1">IF(ISERROR(OFFSET(raw!$B$2,Progress!J7,4)),"",OFFSET(raw!$B$2,Progress!J7,4))</f>
        <v>0.48333333333333334</v>
      </c>
      <c r="V7" s="10">
        <f ca="1">IF(ISERROR(OFFSET(raw!$B$2,Progress!K7,4)),"",OFFSET(raw!$B$2,Progress!K7,4))</f>
        <v>0.5277777777777778</v>
      </c>
      <c r="W7" s="10">
        <f ca="1">IF(ISERROR(OFFSET(raw!$B$2,Progress!L7,4)),"",OFFSET(raw!$B$2,Progress!L7,4))</f>
        <v>0.5666666666666667</v>
      </c>
      <c r="X7" s="10">
        <f ca="1">IF(ISERROR(OFFSET(raw!$B$2,Progress!M7,4)),"",OFFSET(raw!$B$2,Progress!M7,4))</f>
        <v>0.6048611111111112</v>
      </c>
      <c r="Y7" s="11">
        <f ca="1">IF(ISERROR(OFFSET(raw!$B$2,Progress!N7,4)),"",OFFSET(raw!$B$2,Progress!N7,4))</f>
        <v>0.6201388888888889</v>
      </c>
      <c r="Z7" s="12">
        <f t="shared" si="3"/>
        <v>0.36875</v>
      </c>
      <c r="AA7" s="13">
        <f t="shared" si="10"/>
        <v>0.368757</v>
      </c>
      <c r="AB7" s="8">
        <f t="shared" si="4"/>
        <v>110</v>
      </c>
      <c r="AC7" s="9">
        <f ca="1" t="shared" si="5"/>
        <v>3</v>
      </c>
      <c r="AD7">
        <f t="shared" si="11"/>
        <v>1.0703542222222224</v>
      </c>
      <c r="AE7">
        <f t="shared" si="12"/>
        <v>2.066395888888889</v>
      </c>
      <c r="AF7">
        <f t="shared" si="13"/>
      </c>
      <c r="AG7">
        <f t="shared" si="14"/>
        <v>4.062090333333334</v>
      </c>
      <c r="AH7">
        <f t="shared" si="15"/>
        <v>5.058270888888889</v>
      </c>
      <c r="AI7">
        <f t="shared" si="16"/>
        <v>6.051673666666667</v>
      </c>
      <c r="AJ7">
        <f t="shared" si="17"/>
        <v>7.047229222222223</v>
      </c>
      <c r="AK7">
        <f t="shared" si="18"/>
        <v>8.043340333333333</v>
      </c>
      <c r="AL7">
        <f t="shared" si="19"/>
        <v>9.03952088888889</v>
      </c>
      <c r="AM7">
        <f t="shared" si="20"/>
        <v>10.037993111111112</v>
      </c>
      <c r="AN7">
        <f t="shared" si="7"/>
        <v>10.037993111111112</v>
      </c>
      <c r="AO7" s="30">
        <f t="shared" si="21"/>
        <v>0</v>
      </c>
      <c r="AP7" s="30">
        <f t="shared" si="22"/>
        <v>0</v>
      </c>
      <c r="AQ7" s="30"/>
      <c r="AR7" s="30">
        <f t="shared" si="23"/>
        <v>0</v>
      </c>
      <c r="AS7" s="30">
        <f t="shared" si="24"/>
        <v>0</v>
      </c>
      <c r="AT7" s="30">
        <f t="shared" si="25"/>
        <v>0</v>
      </c>
      <c r="AU7" s="30">
        <f t="shared" si="26"/>
        <v>0</v>
      </c>
      <c r="AV7" s="30">
        <f t="shared" si="27"/>
        <v>0</v>
      </c>
      <c r="AW7" s="30">
        <f t="shared" si="28"/>
        <v>0</v>
      </c>
      <c r="AX7" s="30">
        <f t="shared" si="29"/>
        <v>0</v>
      </c>
      <c r="BA7" t="s">
        <v>58</v>
      </c>
      <c r="BB7" s="2">
        <v>0.09444444444444444</v>
      </c>
      <c r="BC7" s="2">
        <v>0.041666666666666664</v>
      </c>
    </row>
    <row r="8" spans="1:55" ht="16.5">
      <c r="A8" s="8">
        <f>ROW()</f>
        <v>8</v>
      </c>
      <c r="B8" s="8">
        <f ca="1" t="shared" si="8"/>
        <v>1107</v>
      </c>
      <c r="C8" s="8" t="str">
        <f t="shared" si="9"/>
        <v>11</v>
      </c>
      <c r="D8" s="59">
        <v>0.2513888888888889</v>
      </c>
      <c r="E8" s="8">
        <f>IF(ISERROR(MATCH(E$1&amp;$B8,raw!$C$3:$C$1001,0)),"",MATCH(E$1&amp;$B8,raw!$C$3:$C$1001,0))</f>
        <v>29</v>
      </c>
      <c r="F8" s="8">
        <f>IF(ISERROR(MATCH(F$1&amp;$B8,raw!$C$3:$C$1001,0)),"",MATCH(F$1&amp;$B8,raw!$C$3:$C$1001,0))</f>
        <v>65</v>
      </c>
      <c r="G8" s="8">
        <f>IF(ISERROR(MATCH(G$1&amp;$B8,raw!$C$3:$C$1001,0)),"",MATCH(G$1&amp;$B8,raw!$C$3:$C$1001,0))</f>
      </c>
      <c r="H8" s="8">
        <f>IF(ISERROR(MATCH(H$1&amp;$B8,raw!$C$3:$C$1001,0)),"",MATCH(H$1&amp;$B8,raw!$C$3:$C$1001,0))</f>
        <v>112</v>
      </c>
      <c r="I8" s="8">
        <f>IF(ISERROR(MATCH(I$1&amp;$B8,raw!$C$3:$C$1001,0)),"",MATCH(I$1&amp;$B8,raw!$C$3:$C$1001,0))</f>
        <v>146</v>
      </c>
      <c r="J8" s="8">
        <f>IF(ISERROR(MATCH(J$1&amp;$B8,raw!$C$3:$C$1001,0)),"",MATCH(J$1&amp;$B8,raw!$C$3:$C$1001,0))</f>
        <v>328</v>
      </c>
      <c r="K8" s="8">
        <f>IF(ISERROR(MATCH(K$1&amp;$B8,raw!$C$3:$C$1001,0)),"",MATCH(K$1&amp;$B8,raw!$C$3:$C$1001,0))</f>
        <v>345</v>
      </c>
      <c r="L8" s="8">
        <f>IF(ISERROR(MATCH(L$1&amp;$B8,raw!$C$3:$C$1001,0)),"",MATCH(L$1&amp;$B8,raw!$C$3:$C$1001,0))</f>
        <v>488</v>
      </c>
      <c r="M8" s="8">
        <f>IF(ISERROR(MATCH(M$1&amp;$B8,raw!$C$3:$C$1001,0)),"",MATCH(M$1&amp;$B8,raw!$C$3:$C$1001,0))</f>
        <v>484</v>
      </c>
      <c r="N8" s="9">
        <f>IF(ISERROR(MATCH(N$1&amp;$B8,raw!$C$3:$C$1001,0)),"",MATCH(N$1&amp;$B8,raw!$C$3:$C$1001,0))</f>
        <v>496</v>
      </c>
      <c r="O8" s="10">
        <f t="shared" si="2"/>
        <v>0.2513888888888889</v>
      </c>
      <c r="P8" s="10">
        <f ca="1">IF(ISERROR(OFFSET(raw!$B$2,Progress!E8,4)),"",OFFSET(raw!$B$2,Progress!E8,4))</f>
        <v>0.3138888888888889</v>
      </c>
      <c r="Q8" s="10">
        <f ca="1">IF(ISERROR(OFFSET(raw!$B$2,Progress!F8,4)),"",OFFSET(raw!$B$2,Progress!F8,4))</f>
        <v>0.3625</v>
      </c>
      <c r="R8" s="10">
        <f ca="1">IF(ISERROR(OFFSET(raw!$B$2,Progress!G8,4)),"",OFFSET(raw!$B$2,Progress!G8,4))</f>
      </c>
      <c r="S8" s="10">
        <f ca="1">IF(ISERROR(OFFSET(raw!$B$2,Progress!H8,4)),"",OFFSET(raw!$B$2,Progress!H8,4))</f>
        <v>0.40277777777777773</v>
      </c>
      <c r="T8" s="10">
        <f ca="1">IF(ISERROR(OFFSET(raw!$B$2,Progress!I8,4)),"",OFFSET(raw!$B$2,Progress!I8,4))</f>
        <v>0.4451388888888889</v>
      </c>
      <c r="U8" s="10">
        <f ca="1">IF(ISERROR(OFFSET(raw!$B$2,Progress!J8,4)),"",OFFSET(raw!$B$2,Progress!J8,4))</f>
        <v>0.5201388888888888</v>
      </c>
      <c r="V8" s="10">
        <f ca="1">IF(ISERROR(OFFSET(raw!$B$2,Progress!K8,4)),"",OFFSET(raw!$B$2,Progress!K8,4))</f>
        <v>0.5770833333333333</v>
      </c>
      <c r="W8" s="10">
        <f ca="1">IF(ISERROR(OFFSET(raw!$B$2,Progress!L8,4)),"",OFFSET(raw!$B$2,Progress!L8,4))</f>
        <v>0.638888888888889</v>
      </c>
      <c r="X8" s="10">
        <f ca="1">IF(ISERROR(OFFSET(raw!$B$2,Progress!M8,4)),"",OFFSET(raw!$B$2,Progress!M8,4))</f>
        <v>0.6902777777777778</v>
      </c>
      <c r="Y8" s="11">
        <f ca="1">IF(ISERROR(OFFSET(raw!$B$2,Progress!N8,4)),"",OFFSET(raw!$B$2,Progress!N8,4))</f>
        <v>0.7104166666666667</v>
      </c>
      <c r="Z8" s="12">
        <f t="shared" si="3"/>
        <v>0.4590277777777778</v>
      </c>
      <c r="AA8" s="13">
        <f t="shared" si="10"/>
        <v>0.4590357777777778</v>
      </c>
      <c r="AB8" s="8">
        <f t="shared" si="4"/>
        <v>110</v>
      </c>
      <c r="AC8" s="9">
        <f ca="1" t="shared" si="5"/>
        <v>5</v>
      </c>
      <c r="AD8">
        <f t="shared" si="11"/>
        <v>1.0686191111111112</v>
      </c>
      <c r="AE8">
        <f t="shared" si="12"/>
        <v>2.063758</v>
      </c>
      <c r="AF8">
        <f t="shared" si="13"/>
      </c>
      <c r="AG8">
        <f t="shared" si="14"/>
        <v>4.059730222222222</v>
      </c>
      <c r="AH8">
        <f t="shared" si="15"/>
        <v>5.055494111111111</v>
      </c>
      <c r="AI8">
        <f t="shared" si="16"/>
        <v>6.0479941111111115</v>
      </c>
      <c r="AJ8">
        <f t="shared" si="17"/>
        <v>7.042299666666667</v>
      </c>
      <c r="AK8">
        <f t="shared" si="18"/>
        <v>8.03611911111111</v>
      </c>
      <c r="AL8">
        <f t="shared" si="19"/>
        <v>9.030980222222222</v>
      </c>
      <c r="AM8">
        <f t="shared" si="20"/>
        <v>10.028966333333333</v>
      </c>
      <c r="AN8">
        <f t="shared" si="7"/>
        <v>10.028966333333333</v>
      </c>
      <c r="AO8" s="30">
        <f t="shared" si="21"/>
        <v>0</v>
      </c>
      <c r="AP8" s="30">
        <f t="shared" si="22"/>
        <v>0</v>
      </c>
      <c r="AQ8" s="30"/>
      <c r="AR8" s="30">
        <f t="shared" si="23"/>
        <v>0</v>
      </c>
      <c r="AS8" s="30">
        <f t="shared" si="24"/>
        <v>0</v>
      </c>
      <c r="AT8" s="30">
        <f t="shared" si="25"/>
        <v>0</v>
      </c>
      <c r="AU8" s="30">
        <f t="shared" si="26"/>
        <v>0</v>
      </c>
      <c r="AV8" s="30">
        <f t="shared" si="27"/>
        <v>0</v>
      </c>
      <c r="AW8" s="30">
        <f t="shared" si="28"/>
        <v>1</v>
      </c>
      <c r="AX8" s="30">
        <f t="shared" si="29"/>
        <v>0</v>
      </c>
      <c r="BA8" t="s">
        <v>59</v>
      </c>
      <c r="BB8" s="2">
        <v>0.06666666666666667</v>
      </c>
      <c r="BC8" s="2">
        <v>0.029166666666666664</v>
      </c>
    </row>
    <row r="9" spans="1:55" ht="16.5">
      <c r="A9" s="8">
        <f>ROW()</f>
        <v>9</v>
      </c>
      <c r="B9" s="8">
        <f ca="1" t="shared" si="8"/>
        <v>1201</v>
      </c>
      <c r="C9" s="8" t="str">
        <f t="shared" si="9"/>
        <v>12</v>
      </c>
      <c r="D9" s="59">
        <v>0.2548611111111111</v>
      </c>
      <c r="E9" s="8">
        <f>IF(ISERROR(MATCH(E$1&amp;$B9,raw!$C$3:$C$1001,0)),"",MATCH(E$1&amp;$B9,raw!$C$3:$C$1001,0))</f>
        <v>13</v>
      </c>
      <c r="F9" s="8">
        <f>IF(ISERROR(MATCH(F$1&amp;$B9,raw!$C$3:$C$1001,0)),"",MATCH(F$1&amp;$B9,raw!$C$3:$C$1001,0))</f>
        <v>66</v>
      </c>
      <c r="G9" s="8">
        <f>IF(ISERROR(MATCH(G$1&amp;$B9,raw!$C$3:$C$1001,0)),"",MATCH(G$1&amp;$B9,raw!$C$3:$C$1001,0))</f>
      </c>
      <c r="H9" s="8">
        <f>IF(ISERROR(MATCH(H$1&amp;$B9,raw!$C$3:$C$1001,0)),"",MATCH(H$1&amp;$B9,raw!$C$3:$C$1001,0))</f>
        <v>108</v>
      </c>
      <c r="I9" s="8">
        <f>IF(ISERROR(MATCH(I$1&amp;$B9,raw!$C$3:$C$1001,0)),"",MATCH(I$1&amp;$B9,raw!$C$3:$C$1001,0))</f>
        <v>145</v>
      </c>
      <c r="J9" s="8">
        <f>IF(ISERROR(MATCH(J$1&amp;$B9,raw!$C$3:$C$1001,0)),"",MATCH(J$1&amp;$B9,raw!$C$3:$C$1001,0))</f>
        <v>246</v>
      </c>
      <c r="K9" s="8">
        <f>IF(ISERROR(MATCH(K$1&amp;$B9,raw!$C$3:$C$1001,0)),"",MATCH(K$1&amp;$B9,raw!$C$3:$C$1001,0))</f>
        <v>346</v>
      </c>
      <c r="L9" s="8">
        <f>IF(ISERROR(MATCH(L$1&amp;$B9,raw!$C$3:$C$1001,0)),"",MATCH(L$1&amp;$B9,raw!$C$3:$C$1001,0))</f>
        <v>489</v>
      </c>
      <c r="M9" s="8">
        <f>IF(ISERROR(MATCH(M$1&amp;$B9,raw!$C$3:$C$1001,0)),"",MATCH(M$1&amp;$B9,raw!$C$3:$C$1001,0))</f>
        <v>445</v>
      </c>
      <c r="N9" s="9">
        <f>IF(ISERROR(MATCH(N$1&amp;$B9,raw!$C$3:$C$1001,0)),"",MATCH(N$1&amp;$B9,raw!$C$3:$C$1001,0))</f>
        <v>515</v>
      </c>
      <c r="O9" s="10">
        <f t="shared" si="2"/>
        <v>0.2548611111111111</v>
      </c>
      <c r="P9" s="10">
        <f ca="1">IF(ISERROR(OFFSET(raw!$B$2,Progress!E9,4)),"",OFFSET(raw!$B$2,Progress!E9,4))</f>
        <v>0.3048611111111111</v>
      </c>
      <c r="Q9" s="10">
        <f ca="1">IF(ISERROR(OFFSET(raw!$B$2,Progress!F9,4)),"",OFFSET(raw!$B$2,Progress!F9,4))</f>
        <v>0.3458333333333334</v>
      </c>
      <c r="R9" s="10">
        <f ca="1">IF(ISERROR(OFFSET(raw!$B$2,Progress!G9,4)),"",OFFSET(raw!$B$2,Progress!G9,4))</f>
      </c>
      <c r="S9" s="10">
        <f ca="1">IF(ISERROR(OFFSET(raw!$B$2,Progress!H9,4)),"",OFFSET(raw!$B$2,Progress!H9,4))</f>
        <v>0.39375</v>
      </c>
      <c r="T9" s="10">
        <f ca="1">IF(ISERROR(OFFSET(raw!$B$2,Progress!I9,4)),"",OFFSET(raw!$B$2,Progress!I9,4))</f>
        <v>0.44375000000000003</v>
      </c>
      <c r="U9" s="10">
        <f ca="1">IF(ISERROR(OFFSET(raw!$B$2,Progress!J9,4)),"",OFFSET(raw!$B$2,Progress!J9,4))</f>
        <v>0.5208333333333334</v>
      </c>
      <c r="V9" s="10">
        <f ca="1">IF(ISERROR(OFFSET(raw!$B$2,Progress!K9,4)),"",OFFSET(raw!$B$2,Progress!K9,4))</f>
        <v>0.5638888888888889</v>
      </c>
      <c r="W9" s="10">
        <f ca="1">IF(ISERROR(OFFSET(raw!$B$2,Progress!L9,4)),"",OFFSET(raw!$B$2,Progress!L9,4))</f>
        <v>0.6201388888888889</v>
      </c>
      <c r="X9" s="10">
        <f ca="1">IF(ISERROR(OFFSET(raw!$B$2,Progress!M9,4)),"",OFFSET(raw!$B$2,Progress!M9,4))</f>
        <v>0.6659722222222222</v>
      </c>
      <c r="Y9" s="11">
        <f ca="1">IF(ISERROR(OFFSET(raw!$B$2,Progress!N9,4)),"",OFFSET(raw!$B$2,Progress!N9,4))</f>
        <v>0.6847222222222222</v>
      </c>
      <c r="Z9" s="12">
        <f t="shared" si="3"/>
        <v>0.42986111111111114</v>
      </c>
      <c r="AA9" s="13">
        <f t="shared" si="10"/>
        <v>0.4298701111111111</v>
      </c>
      <c r="AB9" s="8">
        <f t="shared" si="4"/>
        <v>111</v>
      </c>
      <c r="AC9" s="9">
        <f ca="1" t="shared" si="5"/>
        <v>8</v>
      </c>
      <c r="AD9">
        <f t="shared" si="11"/>
        <v>1.0695228888888888</v>
      </c>
      <c r="AE9">
        <f t="shared" si="12"/>
        <v>2.0654256666666666</v>
      </c>
      <c r="AF9">
        <f t="shared" si="13"/>
      </c>
      <c r="AG9">
        <f t="shared" si="14"/>
        <v>4.060634</v>
      </c>
      <c r="AH9">
        <f t="shared" si="15"/>
        <v>5.055634</v>
      </c>
      <c r="AI9">
        <f t="shared" si="16"/>
        <v>6.047925666666667</v>
      </c>
      <c r="AJ9">
        <f t="shared" si="17"/>
        <v>7.043620111111111</v>
      </c>
      <c r="AK9">
        <f t="shared" si="18"/>
        <v>8.037995111111112</v>
      </c>
      <c r="AL9">
        <f t="shared" si="19"/>
        <v>9.033411777777777</v>
      </c>
      <c r="AM9">
        <f t="shared" si="20"/>
        <v>10.031536777777777</v>
      </c>
      <c r="AN9">
        <f t="shared" si="7"/>
        <v>10.031536777777777</v>
      </c>
      <c r="AO9" s="30">
        <f t="shared" si="21"/>
        <v>0</v>
      </c>
      <c r="AP9" s="30">
        <f t="shared" si="22"/>
        <v>0</v>
      </c>
      <c r="AQ9" s="30"/>
      <c r="AR9" s="30">
        <f t="shared" si="23"/>
        <v>0</v>
      </c>
      <c r="AS9" s="30">
        <f t="shared" si="24"/>
        <v>1</v>
      </c>
      <c r="AT9" s="30">
        <f t="shared" si="25"/>
        <v>0</v>
      </c>
      <c r="AU9" s="30">
        <f t="shared" si="26"/>
        <v>0</v>
      </c>
      <c r="AV9" s="30">
        <f t="shared" si="27"/>
        <v>0</v>
      </c>
      <c r="AW9" s="30">
        <f t="shared" si="28"/>
        <v>1</v>
      </c>
      <c r="AX9" s="30">
        <f t="shared" si="29"/>
        <v>0</v>
      </c>
      <c r="BA9" t="s">
        <v>60</v>
      </c>
      <c r="BB9" s="2">
        <v>0.0625</v>
      </c>
      <c r="BC9" s="2">
        <v>0.027083333333333334</v>
      </c>
    </row>
    <row r="10" spans="1:55" ht="16.5">
      <c r="A10" s="8">
        <f>ROW()</f>
        <v>10</v>
      </c>
      <c r="B10" s="8">
        <f ca="1" t="shared" si="8"/>
        <v>1202</v>
      </c>
      <c r="C10" s="8" t="str">
        <f t="shared" si="9"/>
        <v>12</v>
      </c>
      <c r="D10" s="59">
        <v>0.2548611111111111</v>
      </c>
      <c r="E10" s="8">
        <f>IF(ISERROR(MATCH(E$1&amp;$B10,raw!$C$3:$C$1001,0)),"",MATCH(E$1&amp;$B10,raw!$C$3:$C$1001,0))</f>
        <v>30</v>
      </c>
      <c r="F10" s="8">
        <f>IF(ISERROR(MATCH(F$1&amp;$B10,raw!$C$3:$C$1001,0)),"",MATCH(F$1&amp;$B10,raw!$C$3:$C$1001,0))</f>
        <v>76</v>
      </c>
      <c r="G10" s="8">
        <f>IF(ISERROR(MATCH(G$1&amp;$B10,raw!$C$3:$C$1001,0)),"",MATCH(G$1&amp;$B10,raw!$C$3:$C$1001,0))</f>
      </c>
      <c r="H10" s="8">
        <f>IF(ISERROR(MATCH(H$1&amp;$B10,raw!$C$3:$C$1001,0)),"",MATCH(H$1&amp;$B10,raw!$C$3:$C$1001,0))</f>
        <v>113</v>
      </c>
      <c r="I10" s="8">
        <f>IF(ISERROR(MATCH(I$1&amp;$B10,raw!$C$3:$C$1001,0)),"",MATCH(I$1&amp;$B10,raw!$C$3:$C$1001,0))</f>
        <v>148</v>
      </c>
      <c r="J10" s="8">
        <f>IF(ISERROR(MATCH(J$1&amp;$B10,raw!$C$3:$C$1001,0)),"",MATCH(J$1&amp;$B10,raw!$C$3:$C$1001,0))</f>
        <v>247</v>
      </c>
      <c r="K10" s="8">
        <f>IF(ISERROR(MATCH(K$1&amp;$B10,raw!$C$3:$C$1001,0)),"",MATCH(K$1&amp;$B10,raw!$C$3:$C$1001,0))</f>
        <v>347</v>
      </c>
      <c r="L10" s="8">
        <f>IF(ISERROR(MATCH(L$1&amp;$B10,raw!$C$3:$C$1001,0)),"",MATCH(L$1&amp;$B10,raw!$C$3:$C$1001,0))</f>
        <v>447</v>
      </c>
      <c r="M10" s="8">
        <f>IF(ISERROR(MATCH(M$1&amp;$B10,raw!$C$3:$C$1001,0)),"",MATCH(M$1&amp;$B10,raw!$C$3:$C$1001,0))</f>
        <v>509</v>
      </c>
      <c r="N10" s="9">
        <f>IF(ISERROR(MATCH(N$1&amp;$B10,raw!$C$3:$C$1001,0)),"",MATCH(N$1&amp;$B10,raw!$C$3:$C$1001,0))</f>
        <v>520</v>
      </c>
      <c r="O10" s="10">
        <f t="shared" si="2"/>
        <v>0.2548611111111111</v>
      </c>
      <c r="P10" s="10">
        <f ca="1">IF(ISERROR(OFFSET(raw!$B$2,Progress!E10,4)),"",OFFSET(raw!$B$2,Progress!E10,4))</f>
        <v>0.3138888888888889</v>
      </c>
      <c r="Q10" s="10">
        <f ca="1">IF(ISERROR(OFFSET(raw!$B$2,Progress!F10,4)),"",OFFSET(raw!$B$2,Progress!F10,4))</f>
        <v>0.36180555555555555</v>
      </c>
      <c r="R10" s="10">
        <f ca="1">IF(ISERROR(OFFSET(raw!$B$2,Progress!G10,4)),"",OFFSET(raw!$B$2,Progress!G10,4))</f>
      </c>
      <c r="S10" s="10">
        <f ca="1">IF(ISERROR(OFFSET(raw!$B$2,Progress!H10,4)),"",OFFSET(raw!$B$2,Progress!H10,4))</f>
        <v>0.40347222222222223</v>
      </c>
      <c r="T10" s="10">
        <f ca="1">IF(ISERROR(OFFSET(raw!$B$2,Progress!I10,4)),"",OFFSET(raw!$B$2,Progress!I10,4))</f>
        <v>0.44930555555555557</v>
      </c>
      <c r="U10" s="10">
        <f ca="1">IF(ISERROR(OFFSET(raw!$B$2,Progress!J10,4)),"",OFFSET(raw!$B$2,Progress!J10,4))</f>
        <v>0.5201388888888888</v>
      </c>
      <c r="V10" s="10">
        <f ca="1">IF(ISERROR(OFFSET(raw!$B$2,Progress!K10,4)),"",OFFSET(raw!$B$2,Progress!K10,4))</f>
        <v>0.5888888888888889</v>
      </c>
      <c r="W10" s="10">
        <f ca="1">IF(ISERROR(OFFSET(raw!$B$2,Progress!L10,4)),"",OFFSET(raw!$B$2,Progress!L10,4))</f>
        <v>0.6777777777777777</v>
      </c>
      <c r="X10" s="10">
        <f ca="1">IF(ISERROR(OFFSET(raw!$B$2,Progress!M10,4)),"",OFFSET(raw!$B$2,Progress!M10,4))</f>
        <v>0.7333333333333334</v>
      </c>
      <c r="Y10" s="11">
        <f ca="1">IF(ISERROR(OFFSET(raw!$B$2,Progress!N10,4)),"",OFFSET(raw!$B$2,Progress!N10,4))</f>
        <v>0.751388888888889</v>
      </c>
      <c r="Z10" s="12">
        <f t="shared" si="3"/>
        <v>0.4965277777777779</v>
      </c>
      <c r="AA10" s="13">
        <f t="shared" si="10"/>
        <v>0.4965377777777779</v>
      </c>
      <c r="AB10" s="8">
        <f t="shared" si="4"/>
        <v>111</v>
      </c>
      <c r="AC10" s="9">
        <f ca="1" t="shared" si="5"/>
        <v>14</v>
      </c>
      <c r="AD10">
        <f t="shared" si="11"/>
        <v>1.0686211111111112</v>
      </c>
      <c r="AE10">
        <f t="shared" si="12"/>
        <v>2.0638294444444445</v>
      </c>
      <c r="AF10">
        <f t="shared" si="13"/>
      </c>
      <c r="AG10">
        <f t="shared" si="14"/>
        <v>4.059662777777778</v>
      </c>
      <c r="AH10">
        <f t="shared" si="15"/>
        <v>5.055079444444444</v>
      </c>
      <c r="AI10">
        <f t="shared" si="16"/>
        <v>6.047996111111111</v>
      </c>
      <c r="AJ10">
        <f t="shared" si="17"/>
        <v>7.041121111111111</v>
      </c>
      <c r="AK10">
        <f t="shared" si="18"/>
        <v>8.032232222222222</v>
      </c>
      <c r="AL10">
        <f t="shared" si="19"/>
        <v>9.026676666666667</v>
      </c>
      <c r="AM10">
        <f t="shared" si="20"/>
        <v>10.02487111111111</v>
      </c>
      <c r="AN10">
        <f t="shared" si="7"/>
        <v>10.02487111111111</v>
      </c>
      <c r="AO10" s="30">
        <f t="shared" si="21"/>
        <v>0</v>
      </c>
      <c r="AP10" s="30">
        <f t="shared" si="22"/>
        <v>0</v>
      </c>
      <c r="AQ10" s="30"/>
      <c r="AR10" s="30">
        <f t="shared" si="23"/>
        <v>0</v>
      </c>
      <c r="AS10" s="30">
        <f t="shared" si="24"/>
        <v>0</v>
      </c>
      <c r="AT10" s="30">
        <f t="shared" si="25"/>
        <v>0</v>
      </c>
      <c r="AU10" s="30">
        <f t="shared" si="26"/>
        <v>1</v>
      </c>
      <c r="AV10" s="30">
        <f t="shared" si="27"/>
        <v>1</v>
      </c>
      <c r="AW10" s="30">
        <f t="shared" si="28"/>
        <v>1</v>
      </c>
      <c r="AX10" s="30">
        <f t="shared" si="29"/>
        <v>0</v>
      </c>
      <c r="BA10" t="s">
        <v>61</v>
      </c>
      <c r="BB10" s="2">
        <v>0.04513888888888889</v>
      </c>
      <c r="BC10" s="2">
        <v>0.019444444444444445</v>
      </c>
    </row>
    <row r="11" spans="1:55" ht="16.5">
      <c r="A11" s="8">
        <f>ROW()</f>
        <v>11</v>
      </c>
      <c r="B11" s="8">
        <f ca="1" t="shared" si="8"/>
        <v>1203</v>
      </c>
      <c r="C11" s="8" t="str">
        <f t="shared" si="9"/>
        <v>12</v>
      </c>
      <c r="D11" s="59">
        <v>0.2548611111111111</v>
      </c>
      <c r="E11" s="8">
        <f>IF(ISERROR(MATCH(E$1&amp;$B11,raw!$C$3:$C$1001,0)),"",MATCH(E$1&amp;$B11,raw!$C$3:$C$1001,0))</f>
        <v>32</v>
      </c>
      <c r="F11" s="8">
        <f>IF(ISERROR(MATCH(F$1&amp;$B11,raw!$C$3:$C$1001,0)),"",MATCH(F$1&amp;$B11,raw!$C$3:$C$1001,0))</f>
        <v>99</v>
      </c>
      <c r="G11" s="8">
        <f>IF(ISERROR(MATCH(G$1&amp;$B11,raw!$C$3:$C$1001,0)),"",MATCH(G$1&amp;$B11,raw!$C$3:$C$1001,0))</f>
      </c>
      <c r="H11" s="8">
        <f>IF(ISERROR(MATCH(H$1&amp;$B11,raw!$C$3:$C$1001,0)),"",MATCH(H$1&amp;$B11,raw!$C$3:$C$1001,0))</f>
        <v>119</v>
      </c>
      <c r="I11" s="8">
        <f>IF(ISERROR(MATCH(I$1&amp;$B11,raw!$C$3:$C$1001,0)),"",MATCH(I$1&amp;$B11,raw!$C$3:$C$1001,0))</f>
        <v>177</v>
      </c>
      <c r="J11" s="8">
        <f>IF(ISERROR(MATCH(J$1&amp;$B11,raw!$C$3:$C$1001,0)),"",MATCH(J$1&amp;$B11,raw!$C$3:$C$1001,0))</f>
        <v>329</v>
      </c>
      <c r="K11" s="8">
        <f>IF(ISERROR(MATCH(K$1&amp;$B11,raw!$C$3:$C$1001,0)),"",MATCH(K$1&amp;$B11,raw!$C$3:$C$1001,0))</f>
        <v>401</v>
      </c>
      <c r="L11" s="8">
        <f>IF(ISERROR(MATCH(L$1&amp;$B11,raw!$C$3:$C$1001,0)),"",MATCH(L$1&amp;$B11,raw!$C$3:$C$1001,0))</f>
        <v>490</v>
      </c>
      <c r="M11" s="8">
        <f>IF(ISERROR(MATCH(M$1&amp;$B11,raw!$C$3:$C$1001,0)),"",MATCH(M$1&amp;$B11,raw!$C$3:$C$1001,0))</f>
        <v>513</v>
      </c>
      <c r="N11" s="9">
        <f>IF(ISERROR(MATCH(N$1&amp;$B11,raw!$C$3:$C$1001,0)),"",MATCH(N$1&amp;$B11,raw!$C$3:$C$1001,0))</f>
        <v>521</v>
      </c>
      <c r="O11" s="10">
        <f t="shared" si="2"/>
        <v>0.2548611111111111</v>
      </c>
      <c r="P11" s="10">
        <f ca="1">IF(ISERROR(OFFSET(raw!$B$2,Progress!E11,4)),"",OFFSET(raw!$B$2,Progress!E11,4))</f>
        <v>0.31805555555555554</v>
      </c>
      <c r="Q11" s="10">
        <f ca="1">IF(ISERROR(OFFSET(raw!$B$2,Progress!F11,4)),"",OFFSET(raw!$B$2,Progress!F11,4))</f>
        <v>0.3743055555555555</v>
      </c>
      <c r="R11" s="10">
        <f ca="1">IF(ISERROR(OFFSET(raw!$B$2,Progress!G11,4)),"",OFFSET(raw!$B$2,Progress!G11,4))</f>
      </c>
      <c r="S11" s="10">
        <f ca="1">IF(ISERROR(OFFSET(raw!$B$2,Progress!H11,4)),"",OFFSET(raw!$B$2,Progress!H11,4))</f>
        <v>0.41805555555555557</v>
      </c>
      <c r="T11" s="10">
        <f ca="1">IF(ISERROR(OFFSET(raw!$B$2,Progress!I11,4)),"",OFFSET(raw!$B$2,Progress!I11,4))</f>
        <v>0.47430555555555554</v>
      </c>
      <c r="U11" s="10">
        <f ca="1">IF(ISERROR(OFFSET(raw!$B$2,Progress!J11,4)),"",OFFSET(raw!$B$2,Progress!J11,4))</f>
        <v>0.5638888888888889</v>
      </c>
      <c r="V11" s="10">
        <f ca="1">IF(ISERROR(OFFSET(raw!$B$2,Progress!K11,4)),"",OFFSET(raw!$B$2,Progress!K11,4))</f>
        <v>0.6194444444444445</v>
      </c>
      <c r="W11" s="10">
        <f ca="1">IF(ISERROR(OFFSET(raw!$B$2,Progress!L11,4)),"",OFFSET(raw!$B$2,Progress!L11,4))</f>
        <v>0.6868055555555556</v>
      </c>
      <c r="X11" s="10">
        <f ca="1">IF(ISERROR(OFFSET(raw!$B$2,Progress!M11,4)),"",OFFSET(raw!$B$2,Progress!M11,4))</f>
        <v>0.7409722222222223</v>
      </c>
      <c r="Y11" s="11">
        <f ca="1">IF(ISERROR(OFFSET(raw!$B$2,Progress!N11,4)),"",OFFSET(raw!$B$2,Progress!N11,4))</f>
        <v>0.7604166666666666</v>
      </c>
      <c r="Z11" s="12">
        <f t="shared" si="3"/>
        <v>0.5055555555555555</v>
      </c>
      <c r="AA11" s="13">
        <f t="shared" si="10"/>
        <v>0.5055665555555555</v>
      </c>
      <c r="AB11" s="8">
        <f t="shared" si="4"/>
        <v>111</v>
      </c>
      <c r="AC11" s="9">
        <f ca="1" t="shared" si="5"/>
        <v>15</v>
      </c>
      <c r="AD11">
        <f t="shared" si="11"/>
        <v>1.0682054444444444</v>
      </c>
      <c r="AE11">
        <f t="shared" si="12"/>
        <v>2.062580444444445</v>
      </c>
      <c r="AF11">
        <f t="shared" si="13"/>
      </c>
      <c r="AG11">
        <f t="shared" si="14"/>
        <v>4.058205444444444</v>
      </c>
      <c r="AH11">
        <f t="shared" si="15"/>
        <v>5.052580444444444</v>
      </c>
      <c r="AI11">
        <f t="shared" si="16"/>
        <v>6.043622111111111</v>
      </c>
      <c r="AJ11">
        <f t="shared" si="17"/>
        <v>7.038066555555555</v>
      </c>
      <c r="AK11">
        <f t="shared" si="18"/>
        <v>8.031330444444444</v>
      </c>
      <c r="AL11">
        <f t="shared" si="19"/>
        <v>9.02591377777778</v>
      </c>
      <c r="AM11">
        <f t="shared" si="20"/>
        <v>10.023969333333334</v>
      </c>
      <c r="AN11">
        <f t="shared" si="7"/>
        <v>10.023969333333334</v>
      </c>
      <c r="AO11" s="30">
        <f t="shared" si="21"/>
        <v>0</v>
      </c>
      <c r="AP11" s="30">
        <f t="shared" si="22"/>
        <v>0</v>
      </c>
      <c r="AQ11" s="30"/>
      <c r="AR11" s="30">
        <f t="shared" si="23"/>
        <v>0</v>
      </c>
      <c r="AS11" s="30">
        <f t="shared" si="24"/>
        <v>1</v>
      </c>
      <c r="AT11" s="30">
        <f t="shared" si="25"/>
        <v>0</v>
      </c>
      <c r="AU11" s="30">
        <f t="shared" si="26"/>
        <v>0</v>
      </c>
      <c r="AV11" s="30">
        <f t="shared" si="27"/>
        <v>1</v>
      </c>
      <c r="AW11" s="30">
        <f t="shared" si="28"/>
        <v>1</v>
      </c>
      <c r="AX11" s="30">
        <f t="shared" si="29"/>
        <v>0</v>
      </c>
      <c r="BA11" t="s">
        <v>62</v>
      </c>
      <c r="BB11" s="2">
        <v>0.03333333333333333</v>
      </c>
      <c r="BC11" s="2">
        <v>0.014583333333333332</v>
      </c>
    </row>
    <row r="12" spans="1:50" ht="16.5">
      <c r="A12" s="8">
        <f>ROW()</f>
        <v>12</v>
      </c>
      <c r="B12" s="8">
        <f ca="1" t="shared" si="8"/>
        <v>1204</v>
      </c>
      <c r="C12" s="8" t="str">
        <f t="shared" si="9"/>
        <v>12</v>
      </c>
      <c r="D12" s="59">
        <v>0.2548611111111111</v>
      </c>
      <c r="E12" s="8">
        <f>IF(ISERROR(MATCH(E$1&amp;$B12,raw!$C$3:$C$1001,0)),"",MATCH(E$1&amp;$B12,raw!$C$3:$C$1001,0))</f>
        <v>35</v>
      </c>
      <c r="F12" s="8">
        <f>IF(ISERROR(MATCH(F$1&amp;$B12,raw!$C$3:$C$1001,0)),"",MATCH(F$1&amp;$B12,raw!$C$3:$C$1001,0))</f>
        <v>100</v>
      </c>
      <c r="G12" s="8">
        <f>IF(ISERROR(MATCH(G$1&amp;$B12,raw!$C$3:$C$1001,0)),"",MATCH(G$1&amp;$B12,raw!$C$3:$C$1001,0))</f>
      </c>
      <c r="H12" s="8">
        <f>IF(ISERROR(MATCH(H$1&amp;$B12,raw!$C$3:$C$1001,0)),"",MATCH(H$1&amp;$B12,raw!$C$3:$C$1001,0))</f>
        <v>135</v>
      </c>
      <c r="I12" s="8">
        <f>IF(ISERROR(MATCH(I$1&amp;$B12,raw!$C$3:$C$1001,0)),"",MATCH(I$1&amp;$B12,raw!$C$3:$C$1001,0))</f>
        <v>179</v>
      </c>
      <c r="J12" s="8">
        <f>IF(ISERROR(MATCH(J$1&amp;$B12,raw!$C$3:$C$1001,0)),"",MATCH(J$1&amp;$B12,raw!$C$3:$C$1001,0))</f>
        <v>333</v>
      </c>
      <c r="K12" s="8">
        <f>IF(ISERROR(MATCH(K$1&amp;$B12,raw!$C$3:$C$1001,0)),"",MATCH(K$1&amp;$B12,raw!$C$3:$C$1001,0))</f>
      </c>
      <c r="L12" s="8">
        <f>IF(ISERROR(MATCH(L$1&amp;$B12,raw!$C$3:$C$1001,0)),"",MATCH(L$1&amp;$B12,raw!$C$3:$C$1001,0))</f>
      </c>
      <c r="M12" s="8">
        <f>IF(ISERROR(MATCH(M$1&amp;$B12,raw!$C$3:$C$1001,0)),"",MATCH(M$1&amp;$B12,raw!$C$3:$C$1001,0))</f>
      </c>
      <c r="N12" s="9">
        <f>IF(ISERROR(MATCH(N$1&amp;$B12,raw!$C$3:$C$1001,0)),"",MATCH(N$1&amp;$B12,raw!$C$3:$C$1001,0))</f>
      </c>
      <c r="O12" s="10">
        <f t="shared" si="2"/>
        <v>0.2548611111111111</v>
      </c>
      <c r="P12" s="10">
        <f ca="1">IF(ISERROR(OFFSET(raw!$B$2,Progress!E12,4)),"",OFFSET(raw!$B$2,Progress!E12,4))</f>
        <v>0.31875000000000003</v>
      </c>
      <c r="Q12" s="10">
        <f ca="1">IF(ISERROR(OFFSET(raw!$B$2,Progress!F12,4)),"",OFFSET(raw!$B$2,Progress!F12,4))</f>
        <v>0.37916666666666665</v>
      </c>
      <c r="R12" s="10">
        <f ca="1">IF(ISERROR(OFFSET(raw!$B$2,Progress!G12,4)),"",OFFSET(raw!$B$2,Progress!G12,4))</f>
      </c>
      <c r="S12" s="10">
        <f ca="1">IF(ISERROR(OFFSET(raw!$B$2,Progress!H12,4)),"",OFFSET(raw!$B$2,Progress!H12,4))</f>
        <v>0.4305555555555556</v>
      </c>
      <c r="T12" s="10">
        <f ca="1">IF(ISERROR(OFFSET(raw!$B$2,Progress!I12,4)),"",OFFSET(raw!$B$2,Progress!I12,4))</f>
        <v>0.48541666666666666</v>
      </c>
      <c r="U12" s="10">
        <f ca="1">IF(ISERROR(OFFSET(raw!$B$2,Progress!J12,4)),"",OFFSET(raw!$B$2,Progress!J12,4))</f>
        <v>0.19375000000000053</v>
      </c>
      <c r="V12" s="10">
        <f ca="1">IF(ISERROR(OFFSET(raw!$B$2,Progress!K12,4)),"",OFFSET(raw!$B$2,Progress!K12,4))</f>
      </c>
      <c r="W12" s="10">
        <f ca="1">IF(ISERROR(OFFSET(raw!$B$2,Progress!L12,4)),"",OFFSET(raw!$B$2,Progress!L12,4))</f>
      </c>
      <c r="X12" s="10">
        <f ca="1">IF(ISERROR(OFFSET(raw!$B$2,Progress!M12,4)),"",OFFSET(raw!$B$2,Progress!M12,4))</f>
      </c>
      <c r="Y12" s="11">
        <f ca="1">IF(ISERROR(OFFSET(raw!$B$2,Progress!N12,4)),"",OFFSET(raw!$B$2,Progress!N12,4))</f>
      </c>
      <c r="Z12" s="12">
        <f t="shared" si="3"/>
        <v>0.23055555555555557</v>
      </c>
      <c r="AA12" s="13">
        <f t="shared" si="10"/>
      </c>
      <c r="AB12" s="8">
        <f t="shared" si="4"/>
        <v>111</v>
      </c>
      <c r="AC12" s="9" t="e">
        <f ca="1" t="shared" si="5"/>
        <v>#VALUE!</v>
      </c>
      <c r="AD12">
        <f t="shared" si="11"/>
        <v>1.068137</v>
      </c>
      <c r="AE12">
        <f t="shared" si="12"/>
        <v>2.062095333333333</v>
      </c>
      <c r="AF12">
        <f t="shared" si="13"/>
      </c>
      <c r="AG12">
        <f t="shared" si="14"/>
        <v>4.056956444444444</v>
      </c>
      <c r="AH12">
        <f t="shared" si="15"/>
        <v>5.0514703333333335</v>
      </c>
      <c r="AI12">
        <f t="shared" si="16"/>
        <v>6.080636999999999</v>
      </c>
      <c r="AJ12">
        <f t="shared" si="17"/>
      </c>
      <c r="AK12">
        <f t="shared" si="18"/>
      </c>
      <c r="AL12">
        <f t="shared" si="19"/>
      </c>
      <c r="AM12">
        <f t="shared" si="20"/>
      </c>
      <c r="AN12">
        <f t="shared" si="7"/>
        <v>6.080636999999999</v>
      </c>
      <c r="AO12" s="30">
        <f t="shared" si="21"/>
        <v>0</v>
      </c>
      <c r="AP12" s="30">
        <f t="shared" si="22"/>
        <v>1</v>
      </c>
      <c r="AQ12" s="30"/>
      <c r="AR12" s="30">
        <f t="shared" si="23"/>
        <v>0</v>
      </c>
      <c r="AS12" s="30">
        <f t="shared" si="24"/>
        <v>1</v>
      </c>
      <c r="AT12" s="30">
        <f t="shared" si="25"/>
        <v>1</v>
      </c>
      <c r="AU12" s="30" t="e">
        <f t="shared" si="26"/>
        <v>#VALUE!</v>
      </c>
      <c r="AV12" s="30" t="e">
        <f t="shared" si="27"/>
        <v>#VALUE!</v>
      </c>
      <c r="AW12" s="30" t="e">
        <f t="shared" si="28"/>
        <v>#VALUE!</v>
      </c>
      <c r="AX12" s="30" t="e">
        <f t="shared" si="29"/>
        <v>#VALUE!</v>
      </c>
    </row>
    <row r="13" spans="1:50" ht="16.5">
      <c r="A13" s="8">
        <f>ROW()</f>
        <v>13</v>
      </c>
      <c r="B13" s="8">
        <f ca="1" t="shared" si="8"/>
        <v>1205</v>
      </c>
      <c r="C13" s="8" t="str">
        <f t="shared" si="9"/>
        <v>12</v>
      </c>
      <c r="D13" s="59">
        <v>0.2548611111111111</v>
      </c>
      <c r="E13" s="8">
        <f>IF(ISERROR(MATCH(E$1&amp;$B13,raw!$C$3:$C$1001,0)),"",MATCH(E$1&amp;$B13,raw!$C$3:$C$1001,0))</f>
        <v>23</v>
      </c>
      <c r="F13" s="8">
        <f>IF(ISERROR(MATCH(F$1&amp;$B13,raw!$C$3:$C$1001,0)),"",MATCH(F$1&amp;$B13,raw!$C$3:$C$1001,0))</f>
        <v>67</v>
      </c>
      <c r="G13" s="8">
        <f>IF(ISERROR(MATCH(G$1&amp;$B13,raw!$C$3:$C$1001,0)),"",MATCH(G$1&amp;$B13,raw!$C$3:$C$1001,0))</f>
      </c>
      <c r="H13" s="8">
        <f>IF(ISERROR(MATCH(H$1&amp;$B13,raw!$C$3:$C$1001,0)),"",MATCH(H$1&amp;$B13,raw!$C$3:$C$1001,0))</f>
        <v>110</v>
      </c>
      <c r="I13" s="8">
        <f>IF(ISERROR(MATCH(I$1&amp;$B13,raw!$C$3:$C$1001,0)),"",MATCH(I$1&amp;$B13,raw!$C$3:$C$1001,0))</f>
        <v>136</v>
      </c>
      <c r="J13" s="8">
        <f>IF(ISERROR(MATCH(J$1&amp;$B13,raw!$C$3:$C$1001,0)),"",MATCH(J$1&amp;$B13,raw!$C$3:$C$1001,0))</f>
        <v>248</v>
      </c>
      <c r="K13" s="8">
        <f>IF(ISERROR(MATCH(K$1&amp;$B13,raw!$C$3:$C$1001,0)),"",MATCH(K$1&amp;$B13,raw!$C$3:$C$1001,0))</f>
        <v>306</v>
      </c>
      <c r="L13" s="8">
        <f>IF(ISERROR(MATCH(L$1&amp;$B13,raw!$C$3:$C$1001,0)),"",MATCH(L$1&amp;$B13,raw!$C$3:$C$1001,0))</f>
        <v>380</v>
      </c>
      <c r="M13" s="8">
        <f>IF(ISERROR(MATCH(M$1&amp;$B13,raw!$C$3:$C$1001,0)),"",MATCH(M$1&amp;$B13,raw!$C$3:$C$1001,0))</f>
        <v>442</v>
      </c>
      <c r="N13" s="9">
        <f>IF(ISERROR(MATCH(N$1&amp;$B13,raw!$C$3:$C$1001,0)),"",MATCH(N$1&amp;$B13,raw!$C$3:$C$1001,0))</f>
        <v>466</v>
      </c>
      <c r="O13" s="10">
        <f t="shared" si="2"/>
        <v>0.2548611111111111</v>
      </c>
      <c r="P13" s="10">
        <f ca="1">IF(ISERROR(OFFSET(raw!$B$2,Progress!E13,4)),"",OFFSET(raw!$B$2,Progress!E13,4))</f>
        <v>0.3125</v>
      </c>
      <c r="Q13" s="10">
        <f ca="1">IF(ISERROR(OFFSET(raw!$B$2,Progress!F13,4)),"",OFFSET(raw!$B$2,Progress!F13,4))</f>
        <v>0.3597222222222222</v>
      </c>
      <c r="R13" s="10">
        <f ca="1">IF(ISERROR(OFFSET(raw!$B$2,Progress!G13,4)),"",OFFSET(raw!$B$2,Progress!G13,4))</f>
      </c>
      <c r="S13" s="10">
        <f ca="1">IF(ISERROR(OFFSET(raw!$B$2,Progress!H13,4)),"",OFFSET(raw!$B$2,Progress!H13,4))</f>
        <v>0.3972222222222222</v>
      </c>
      <c r="T13" s="10">
        <f ca="1">IF(ISERROR(OFFSET(raw!$B$2,Progress!I13,4)),"",OFFSET(raw!$B$2,Progress!I13,4))</f>
        <v>0.43124999999999997</v>
      </c>
      <c r="U13" s="10">
        <f ca="1">IF(ISERROR(OFFSET(raw!$B$2,Progress!J13,4)),"",OFFSET(raw!$B$2,Progress!J13,4))</f>
        <v>0.5020833333333333</v>
      </c>
      <c r="V13" s="10">
        <f ca="1">IF(ISERROR(OFFSET(raw!$B$2,Progress!K13,4)),"",OFFSET(raw!$B$2,Progress!K13,4))</f>
        <v>0.5631944444444444</v>
      </c>
      <c r="W13" s="10">
        <f ca="1">IF(ISERROR(OFFSET(raw!$B$2,Progress!L13,4)),"",OFFSET(raw!$B$2,Progress!L13,4))</f>
        <v>0.6083333333333333</v>
      </c>
      <c r="X13" s="10">
        <f ca="1">IF(ISERROR(OFFSET(raw!$B$2,Progress!M13,4)),"",OFFSET(raw!$B$2,Progress!M13,4))</f>
        <v>0.6527777777777778</v>
      </c>
      <c r="Y13" s="11">
        <f ca="1">IF(ISERROR(OFFSET(raw!$B$2,Progress!N13,4)),"",OFFSET(raw!$B$2,Progress!N13,4))</f>
        <v>0.6680555555555556</v>
      </c>
      <c r="Z13" s="12">
        <f t="shared" si="3"/>
        <v>0.41319444444444453</v>
      </c>
      <c r="AA13" s="13">
        <f t="shared" si="10"/>
        <v>0.4132074444444445</v>
      </c>
      <c r="AB13" s="8">
        <f t="shared" si="4"/>
        <v>111</v>
      </c>
      <c r="AC13" s="9">
        <f ca="1" t="shared" si="5"/>
        <v>7</v>
      </c>
      <c r="AD13">
        <f t="shared" si="11"/>
        <v>1.0687630000000001</v>
      </c>
      <c r="AE13">
        <f t="shared" si="12"/>
        <v>2.0640407777777776</v>
      </c>
      <c r="AF13">
        <f t="shared" si="13"/>
      </c>
      <c r="AG13">
        <f t="shared" si="14"/>
        <v>4.0602907777777775</v>
      </c>
      <c r="AH13">
        <f t="shared" si="15"/>
        <v>5.056888</v>
      </c>
      <c r="AI13">
        <f t="shared" si="16"/>
        <v>6.049804666666667</v>
      </c>
      <c r="AJ13">
        <f t="shared" si="17"/>
        <v>7.0436935555555555</v>
      </c>
      <c r="AK13">
        <f t="shared" si="18"/>
        <v>8.039179666666666</v>
      </c>
      <c r="AL13">
        <f t="shared" si="19"/>
        <v>9.03473522222222</v>
      </c>
      <c r="AM13">
        <f t="shared" si="20"/>
        <v>10.033207444444443</v>
      </c>
      <c r="AN13">
        <f t="shared" si="7"/>
        <v>10.033207444444443</v>
      </c>
      <c r="AO13" s="30">
        <f t="shared" si="21"/>
        <v>0</v>
      </c>
      <c r="AP13" s="30">
        <f t="shared" si="22"/>
        <v>0</v>
      </c>
      <c r="AQ13" s="30"/>
      <c r="AR13" s="30">
        <f t="shared" si="23"/>
        <v>0</v>
      </c>
      <c r="AS13" s="30">
        <f t="shared" si="24"/>
        <v>0</v>
      </c>
      <c r="AT13" s="30">
        <f t="shared" si="25"/>
        <v>0</v>
      </c>
      <c r="AU13" s="30">
        <f t="shared" si="26"/>
        <v>0</v>
      </c>
      <c r="AV13" s="30">
        <f t="shared" si="27"/>
        <v>0</v>
      </c>
      <c r="AW13" s="30">
        <f t="shared" si="28"/>
        <v>0</v>
      </c>
      <c r="AX13" s="30">
        <f t="shared" si="29"/>
        <v>0</v>
      </c>
    </row>
    <row r="14" spans="1:54" ht="16.5">
      <c r="A14" s="8">
        <f>ROW()</f>
        <v>14</v>
      </c>
      <c r="B14" s="8">
        <f ca="1" t="shared" si="8"/>
        <v>1206</v>
      </c>
      <c r="C14" s="8" t="str">
        <f t="shared" si="9"/>
        <v>12</v>
      </c>
      <c r="D14" s="59">
        <v>0.2548611111111111</v>
      </c>
      <c r="E14" s="8">
        <f>IF(ISERROR(MATCH(E$1&amp;$B14,raw!$C$3:$C$1001,0)),"",MATCH(E$1&amp;$B14,raw!$C$3:$C$1001,0))</f>
        <v>11</v>
      </c>
      <c r="F14" s="8">
        <f>IF(ISERROR(MATCH(F$1&amp;$B14,raw!$C$3:$C$1001,0)),"",MATCH(F$1&amp;$B14,raw!$C$3:$C$1001,0))</f>
        <v>53</v>
      </c>
      <c r="G14" s="8">
        <f>IF(ISERROR(MATCH(G$1&amp;$B14,raw!$C$3:$C$1001,0)),"",MATCH(G$1&amp;$B14,raw!$C$3:$C$1001,0))</f>
      </c>
      <c r="H14" s="8">
        <f>IF(ISERROR(MATCH(H$1&amp;$B14,raw!$C$3:$C$1001,0)),"",MATCH(H$1&amp;$B14,raw!$C$3:$C$1001,0))</f>
        <v>84</v>
      </c>
      <c r="I14" s="8">
        <f>IF(ISERROR(MATCH(I$1&amp;$B14,raw!$C$3:$C$1001,0)),"",MATCH(I$1&amp;$B14,raw!$C$3:$C$1001,0))</f>
        <v>121</v>
      </c>
      <c r="J14" s="8">
        <f>IF(ISERROR(MATCH(J$1&amp;$B14,raw!$C$3:$C$1001,0)),"",MATCH(J$1&amp;$B14,raw!$C$3:$C$1001,0))</f>
        <v>196</v>
      </c>
      <c r="K14" s="8">
        <f>IF(ISERROR(MATCH(K$1&amp;$B14,raw!$C$3:$C$1001,0)),"",MATCH(K$1&amp;$B14,raw!$C$3:$C$1001,0))</f>
        <v>227</v>
      </c>
      <c r="L14" s="8">
        <f>IF(ISERROR(MATCH(L$1&amp;$B14,raw!$C$3:$C$1001,0)),"",MATCH(L$1&amp;$B14,raw!$C$3:$C$1001,0))</f>
        <v>316</v>
      </c>
      <c r="M14" s="8">
        <f>IF(ISERROR(MATCH(M$1&amp;$B14,raw!$C$3:$C$1001,0)),"",MATCH(M$1&amp;$B14,raw!$C$3:$C$1001,0))</f>
        <v>362</v>
      </c>
      <c r="N14" s="9">
        <f>IF(ISERROR(MATCH(N$1&amp;$B14,raw!$C$3:$C$1001,0)),"",MATCH(N$1&amp;$B14,raw!$C$3:$C$1001,0))</f>
        <v>399</v>
      </c>
      <c r="O14" s="10">
        <f t="shared" si="2"/>
        <v>0.2548611111111111</v>
      </c>
      <c r="P14" s="10">
        <f ca="1">IF(ISERROR(OFFSET(raw!$B$2,Progress!E14,4)),"",OFFSET(raw!$B$2,Progress!E14,4))</f>
        <v>0.3034722222222222</v>
      </c>
      <c r="Q14" s="10">
        <f ca="1">IF(ISERROR(OFFSET(raw!$B$2,Progress!F14,4)),"",OFFSET(raw!$B$2,Progress!F14,4))</f>
        <v>0.3451388888888889</v>
      </c>
      <c r="R14" s="10">
        <f ca="1">IF(ISERROR(OFFSET(raw!$B$2,Progress!G14,4)),"",OFFSET(raw!$B$2,Progress!G14,4))</f>
      </c>
      <c r="S14" s="10">
        <f ca="1">IF(ISERROR(OFFSET(raw!$B$2,Progress!H14,4)),"",OFFSET(raw!$B$2,Progress!H14,4))</f>
        <v>0.37777777777777777</v>
      </c>
      <c r="T14" s="10">
        <f ca="1">IF(ISERROR(OFFSET(raw!$B$2,Progress!I14,4)),"",OFFSET(raw!$B$2,Progress!I14,4))</f>
        <v>0.41875</v>
      </c>
      <c r="U14" s="10">
        <f ca="1">IF(ISERROR(OFFSET(raw!$B$2,Progress!J14,4)),"",OFFSET(raw!$B$2,Progress!J14,4))</f>
        <v>0.48333333333333334</v>
      </c>
      <c r="V14" s="10">
        <f ca="1">IF(ISERROR(OFFSET(raw!$B$2,Progress!K14,4)),"",OFFSET(raw!$B$2,Progress!K14,4))</f>
        <v>0.525</v>
      </c>
      <c r="W14" s="10">
        <f ca="1">IF(ISERROR(OFFSET(raw!$B$2,Progress!L14,4)),"",OFFSET(raw!$B$2,Progress!L14,4))</f>
        <v>0.5729166666666666</v>
      </c>
      <c r="X14" s="10">
        <f ca="1">IF(ISERROR(OFFSET(raw!$B$2,Progress!M14,4)),"",OFFSET(raw!$B$2,Progress!M14,4))</f>
        <v>0.6124999999999999</v>
      </c>
      <c r="Y14" s="11">
        <f ca="1">IF(ISERROR(OFFSET(raw!$B$2,Progress!N14,4)),"",OFFSET(raw!$B$2,Progress!N14,4))</f>
        <v>0.6291666666666667</v>
      </c>
      <c r="Z14" s="12">
        <f t="shared" si="3"/>
        <v>0.37430555555555556</v>
      </c>
      <c r="AA14" s="13">
        <f t="shared" si="10"/>
        <v>0.37431955555555557</v>
      </c>
      <c r="AB14" s="8">
        <f t="shared" si="4"/>
        <v>111</v>
      </c>
      <c r="AC14" s="9">
        <f ca="1" t="shared" si="5"/>
        <v>4</v>
      </c>
      <c r="AD14">
        <f t="shared" si="11"/>
        <v>1.0696667777777777</v>
      </c>
      <c r="AE14">
        <f t="shared" si="12"/>
        <v>2.065500111111111</v>
      </c>
      <c r="AF14">
        <f t="shared" si="13"/>
      </c>
      <c r="AG14">
        <f t="shared" si="14"/>
        <v>4.062236222222222</v>
      </c>
      <c r="AH14">
        <f t="shared" si="15"/>
        <v>5.058139000000001</v>
      </c>
      <c r="AI14">
        <f t="shared" si="16"/>
        <v>6.051680666666667</v>
      </c>
      <c r="AJ14">
        <f t="shared" si="17"/>
        <v>7.0475140000000005</v>
      </c>
      <c r="AK14">
        <f t="shared" si="18"/>
        <v>8.042722333333334</v>
      </c>
      <c r="AL14">
        <f t="shared" si="19"/>
        <v>9.038764</v>
      </c>
      <c r="AM14">
        <f t="shared" si="20"/>
        <v>10.037097333333334</v>
      </c>
      <c r="AN14">
        <f t="shared" si="7"/>
        <v>10.037097333333334</v>
      </c>
      <c r="AO14" s="30">
        <f t="shared" si="21"/>
        <v>0</v>
      </c>
      <c r="AP14" s="30">
        <f t="shared" si="22"/>
        <v>0</v>
      </c>
      <c r="AQ14" s="30"/>
      <c r="AR14" s="30">
        <f t="shared" si="23"/>
        <v>0</v>
      </c>
      <c r="AS14" s="30">
        <f t="shared" si="24"/>
        <v>0</v>
      </c>
      <c r="AT14" s="30">
        <f t="shared" si="25"/>
        <v>0</v>
      </c>
      <c r="AU14" s="30">
        <f t="shared" si="26"/>
        <v>0</v>
      </c>
      <c r="AV14" s="30">
        <f t="shared" si="27"/>
        <v>0</v>
      </c>
      <c r="AW14" s="30">
        <f t="shared" si="28"/>
        <v>0</v>
      </c>
      <c r="AX14" s="30">
        <f t="shared" si="29"/>
        <v>0</v>
      </c>
      <c r="BA14" s="2"/>
      <c r="BB14" s="56"/>
    </row>
    <row r="15" spans="1:53" ht="16.5">
      <c r="A15" s="8">
        <f>ROW()</f>
        <v>15</v>
      </c>
      <c r="B15" s="8">
        <f ca="1" t="shared" si="8"/>
        <v>1207</v>
      </c>
      <c r="C15" s="8" t="str">
        <f t="shared" si="9"/>
        <v>12</v>
      </c>
      <c r="D15" s="59">
        <v>0.2548611111111111</v>
      </c>
      <c r="E15" s="8">
        <f>IF(ISERROR(MATCH(E$1&amp;$B15,raw!$C$3:$C$1001,0)),"",MATCH(E$1&amp;$B15,raw!$C$3:$C$1001,0))</f>
        <v>4</v>
      </c>
      <c r="F15" s="8">
        <f>IF(ISERROR(MATCH(F$1&amp;$B15,raw!$C$3:$C$1001,0)),"",MATCH(F$1&amp;$B15,raw!$C$3:$C$1001,0))</f>
        <v>46</v>
      </c>
      <c r="G15" s="8">
        <f>IF(ISERROR(MATCH(G$1&amp;$B15,raw!$C$3:$C$1001,0)),"",MATCH(G$1&amp;$B15,raw!$C$3:$C$1001,0))</f>
      </c>
      <c r="H15" s="8">
        <f>IF(ISERROR(MATCH(H$1&amp;$B15,raw!$C$3:$C$1001,0)),"",MATCH(H$1&amp;$B15,raw!$C$3:$C$1001,0))</f>
        <v>64</v>
      </c>
      <c r="I15" s="8">
        <f>IF(ISERROR(MATCH(I$1&amp;$B15,raw!$C$3:$C$1001,0)),"",MATCH(I$1&amp;$B15,raw!$C$3:$C$1001,0))</f>
        <v>106</v>
      </c>
      <c r="J15" s="8">
        <f>IF(ISERROR(MATCH(J$1&amp;$B15,raw!$C$3:$C$1001,0)),"",MATCH(J$1&amp;$B15,raw!$C$3:$C$1001,0))</f>
        <v>161</v>
      </c>
      <c r="K15" s="8">
        <f>IF(ISERROR(MATCH(K$1&amp;$B15,raw!$C$3:$C$1001,0)),"",MATCH(K$1&amp;$B15,raw!$C$3:$C$1001,0))</f>
        <v>188</v>
      </c>
      <c r="L15" s="8">
        <f>IF(ISERROR(MATCH(L$1&amp;$B15,raw!$C$3:$C$1001,0)),"",MATCH(L$1&amp;$B15,raw!$C$3:$C$1001,0))</f>
        <v>264</v>
      </c>
      <c r="M15" s="8">
        <f>IF(ISERROR(MATCH(M$1&amp;$B15,raw!$C$3:$C$1001,0)),"",MATCH(M$1&amp;$B15,raw!$C$3:$C$1001,0))</f>
        <v>304</v>
      </c>
      <c r="N15" s="9">
        <f>IF(ISERROR(MATCH(N$1&amp;$B15,raw!$C$3:$C$1001,0)),"",MATCH(N$1&amp;$B15,raw!$C$3:$C$1001,0))</f>
        <v>334</v>
      </c>
      <c r="O15" s="10">
        <f t="shared" si="2"/>
        <v>0.2548611111111111</v>
      </c>
      <c r="P15" s="10">
        <f ca="1">IF(ISERROR(OFFSET(raw!$B$2,Progress!E15,4)),"",OFFSET(raw!$B$2,Progress!E15,4))</f>
        <v>0.2986111111111111</v>
      </c>
      <c r="Q15" s="10">
        <f ca="1">IF(ISERROR(OFFSET(raw!$B$2,Progress!F15,4)),"",OFFSET(raw!$B$2,Progress!F15,4))</f>
        <v>0.3347222222222222</v>
      </c>
      <c r="R15" s="10">
        <f ca="1">IF(ISERROR(OFFSET(raw!$B$2,Progress!G15,4)),"",OFFSET(raw!$B$2,Progress!G15,4))</f>
      </c>
      <c r="S15" s="10">
        <f ca="1">IF(ISERROR(OFFSET(raw!$B$2,Progress!H15,4)),"",OFFSET(raw!$B$2,Progress!H15,4))</f>
        <v>0.3666666666666667</v>
      </c>
      <c r="T15" s="10">
        <f ca="1">IF(ISERROR(OFFSET(raw!$B$2,Progress!I15,4)),"",OFFSET(raw!$B$2,Progress!I15,4))</f>
        <v>0.39444444444444443</v>
      </c>
      <c r="U15" s="10">
        <f ca="1">IF(ISERROR(OFFSET(raw!$B$2,Progress!J15,4)),"",OFFSET(raw!$B$2,Progress!J15,4))</f>
        <v>0.4611111111111111</v>
      </c>
      <c r="V15" s="10">
        <f ca="1">IF(ISERROR(OFFSET(raw!$B$2,Progress!K15,4)),"",OFFSET(raw!$B$2,Progress!K15,4))</f>
        <v>0.49722222222222223</v>
      </c>
      <c r="W15" s="10">
        <f ca="1">IF(ISERROR(OFFSET(raw!$B$2,Progress!L15,4)),"",OFFSET(raw!$B$2,Progress!L15,4))</f>
        <v>0.5326388888888889</v>
      </c>
      <c r="X15" s="10">
        <f ca="1">IF(ISERROR(OFFSET(raw!$B$2,Progress!M15,4)),"",OFFSET(raw!$B$2,Progress!M15,4))</f>
        <v>0.5673611111111111</v>
      </c>
      <c r="Y15" s="11">
        <f ca="1">IF(ISERROR(OFFSET(raw!$B$2,Progress!N15,4)),"",OFFSET(raw!$B$2,Progress!N15,4))</f>
        <v>0.5819444444444445</v>
      </c>
      <c r="Z15" s="12">
        <f t="shared" si="3"/>
        <v>0.3270833333333334</v>
      </c>
      <c r="AA15" s="13">
        <f t="shared" si="10"/>
        <v>0.3270983333333334</v>
      </c>
      <c r="AB15" s="8">
        <f t="shared" si="4"/>
        <v>111</v>
      </c>
      <c r="AC15" s="9">
        <f ca="1" t="shared" si="5"/>
        <v>1</v>
      </c>
      <c r="AD15">
        <f t="shared" si="11"/>
        <v>1.070153888888889</v>
      </c>
      <c r="AE15">
        <f t="shared" si="12"/>
        <v>2.066542777777778</v>
      </c>
      <c r="AF15">
        <f t="shared" si="13"/>
      </c>
      <c r="AG15">
        <f t="shared" si="14"/>
        <v>4.063348333333334</v>
      </c>
      <c r="AH15">
        <f t="shared" si="15"/>
        <v>5.060570555555556</v>
      </c>
      <c r="AI15">
        <f t="shared" si="16"/>
        <v>6.05390388888889</v>
      </c>
      <c r="AJ15">
        <f t="shared" si="17"/>
        <v>7.050292777777778</v>
      </c>
      <c r="AK15">
        <f t="shared" si="18"/>
        <v>8.04675111111111</v>
      </c>
      <c r="AL15">
        <f t="shared" si="19"/>
        <v>9.043278888888889</v>
      </c>
      <c r="AM15">
        <f t="shared" si="20"/>
        <v>10.041820555555555</v>
      </c>
      <c r="AN15">
        <f t="shared" si="7"/>
        <v>10.041820555555555</v>
      </c>
      <c r="AO15" s="30">
        <f t="shared" si="21"/>
        <v>0</v>
      </c>
      <c r="AP15" s="30">
        <f t="shared" si="22"/>
        <v>0</v>
      </c>
      <c r="AQ15" s="30"/>
      <c r="AR15" s="30">
        <f t="shared" si="23"/>
        <v>0</v>
      </c>
      <c r="AS15" s="30">
        <f t="shared" si="24"/>
        <v>0</v>
      </c>
      <c r="AT15" s="30">
        <f t="shared" si="25"/>
        <v>0</v>
      </c>
      <c r="AU15" s="30">
        <f t="shared" si="26"/>
        <v>0</v>
      </c>
      <c r="AV15" s="30">
        <f t="shared" si="27"/>
        <v>0</v>
      </c>
      <c r="AW15" s="30">
        <f t="shared" si="28"/>
        <v>0</v>
      </c>
      <c r="AX15" s="30">
        <f t="shared" si="29"/>
        <v>0</v>
      </c>
      <c r="BA15" s="2"/>
    </row>
    <row r="16" spans="1:54" ht="16.5">
      <c r="A16" s="8">
        <f>ROW()</f>
        <v>16</v>
      </c>
      <c r="B16" s="8">
        <f ca="1" t="shared" si="8"/>
        <v>1208</v>
      </c>
      <c r="C16" s="8" t="str">
        <f t="shared" si="9"/>
        <v>12</v>
      </c>
      <c r="D16" s="59">
        <v>0.2548611111111111</v>
      </c>
      <c r="E16" s="8">
        <f>IF(ISERROR(MATCH(E$1&amp;$B16,raw!$C$3:$C$1001,0)),"",MATCH(E$1&amp;$B16,raw!$C$3:$C$1001,0))</f>
        <v>38</v>
      </c>
      <c r="F16" s="8">
        <f>IF(ISERROR(MATCH(F$1&amp;$B16,raw!$C$3:$C$1001,0)),"",MATCH(F$1&amp;$B16,raw!$C$3:$C$1001,0))</f>
        <v>101</v>
      </c>
      <c r="G16" s="8">
        <f>IF(ISERROR(MATCH(G$1&amp;$B16,raw!$C$3:$C$1001,0)),"",MATCH(G$1&amp;$B16,raw!$C$3:$C$1001,0))</f>
      </c>
      <c r="H16" s="8">
        <f>IF(ISERROR(MATCH(H$1&amp;$B16,raw!$C$3:$C$1001,0)),"",MATCH(H$1&amp;$B16,raw!$C$3:$C$1001,0))</f>
        <v>133</v>
      </c>
      <c r="I16" s="8">
        <f>IF(ISERROR(MATCH(I$1&amp;$B16,raw!$C$3:$C$1001,0)),"",MATCH(I$1&amp;$B16,raw!$C$3:$C$1001,0))</f>
        <v>185</v>
      </c>
      <c r="J16" s="8">
        <f>IF(ISERROR(MATCH(J$1&amp;$B16,raw!$C$3:$C$1001,0)),"",MATCH(J$1&amp;$B16,raw!$C$3:$C$1001,0))</f>
        <v>330</v>
      </c>
      <c r="K16" s="8">
        <f>IF(ISERROR(MATCH(K$1&amp;$B16,raw!$C$3:$C$1001,0)),"",MATCH(K$1&amp;$B16,raw!$C$3:$C$1001,0))</f>
        <v>402</v>
      </c>
      <c r="L16" s="8">
        <f>IF(ISERROR(MATCH(L$1&amp;$B16,raw!$C$3:$C$1001,0)),"",MATCH(L$1&amp;$B16,raw!$C$3:$C$1001,0))</f>
        <v>491</v>
      </c>
      <c r="M16" s="8">
        <f>IF(ISERROR(MATCH(M$1&amp;$B16,raw!$C$3:$C$1001,0)),"",MATCH(M$1&amp;$B16,raw!$C$3:$C$1001,0))</f>
        <v>517</v>
      </c>
      <c r="N16" s="9">
        <f>IF(ISERROR(MATCH(N$1&amp;$B16,raw!$C$3:$C$1001,0)),"",MATCH(N$1&amp;$B16,raw!$C$3:$C$1001,0))</f>
        <v>523</v>
      </c>
      <c r="O16" s="10">
        <f t="shared" si="2"/>
        <v>0.2548611111111111</v>
      </c>
      <c r="P16" s="10">
        <f ca="1">IF(ISERROR(OFFSET(raw!$B$2,Progress!E16,4)),"",OFFSET(raw!$B$2,Progress!E16,4))</f>
        <v>0.3215277777777778</v>
      </c>
      <c r="Q16" s="10">
        <f ca="1">IF(ISERROR(OFFSET(raw!$B$2,Progress!F16,4)),"",OFFSET(raw!$B$2,Progress!F16,4))</f>
        <v>0.37986111111111115</v>
      </c>
      <c r="R16" s="10">
        <f ca="1">IF(ISERROR(OFFSET(raw!$B$2,Progress!G16,4)),"",OFFSET(raw!$B$2,Progress!G16,4))</f>
      </c>
      <c r="S16" s="10">
        <f ca="1">IF(ISERROR(OFFSET(raw!$B$2,Progress!H16,4)),"",OFFSET(raw!$B$2,Progress!H16,4))</f>
        <v>0.4277777777777778</v>
      </c>
      <c r="T16" s="10">
        <f ca="1">IF(ISERROR(OFFSET(raw!$B$2,Progress!I16,4)),"",OFFSET(raw!$B$2,Progress!I16,4))</f>
        <v>0.48541666666666666</v>
      </c>
      <c r="U16" s="10">
        <f ca="1">IF(ISERROR(OFFSET(raw!$B$2,Progress!J16,4)),"",OFFSET(raw!$B$2,Progress!J16,4))</f>
        <v>0.5722222222222222</v>
      </c>
      <c r="V16" s="10">
        <f ca="1">IF(ISERROR(OFFSET(raw!$B$2,Progress!K16,4)),"",OFFSET(raw!$B$2,Progress!K16,4))</f>
        <v>0.6368055555555555</v>
      </c>
      <c r="W16" s="10">
        <f ca="1">IF(ISERROR(OFFSET(raw!$B$2,Progress!L16,4)),"",OFFSET(raw!$B$2,Progress!L16,4))</f>
        <v>0.7083333333333334</v>
      </c>
      <c r="X16" s="10">
        <f ca="1">IF(ISERROR(OFFSET(raw!$B$2,Progress!M16,4)),"",OFFSET(raw!$B$2,Progress!M16,4))</f>
        <v>0.7576388888888889</v>
      </c>
      <c r="Y16" s="11">
        <f ca="1">IF(ISERROR(OFFSET(raw!$B$2,Progress!N16,4)),"",OFFSET(raw!$B$2,Progress!N16,4))</f>
        <v>0.7784722222222222</v>
      </c>
      <c r="Z16" s="12">
        <f t="shared" si="3"/>
        <v>0.5236111111111111</v>
      </c>
      <c r="AA16" s="13">
        <f t="shared" si="10"/>
        <v>0.5236271111111112</v>
      </c>
      <c r="AB16" s="8">
        <f t="shared" si="4"/>
        <v>111</v>
      </c>
      <c r="AC16" s="9">
        <f ca="1" t="shared" si="5"/>
        <v>16</v>
      </c>
      <c r="AD16">
        <f t="shared" si="11"/>
        <v>1.0678632222222222</v>
      </c>
      <c r="AE16">
        <f t="shared" si="12"/>
        <v>2.062029888888889</v>
      </c>
      <c r="AF16">
        <f t="shared" si="13"/>
      </c>
      <c r="AG16">
        <f t="shared" si="14"/>
        <v>4.057238222222222</v>
      </c>
      <c r="AH16">
        <f t="shared" si="15"/>
        <v>5.051474333333333</v>
      </c>
      <c r="AI16">
        <f t="shared" si="16"/>
        <v>6.042793777777777</v>
      </c>
      <c r="AJ16">
        <f t="shared" si="17"/>
        <v>7.036335444444444</v>
      </c>
      <c r="AK16">
        <f t="shared" si="18"/>
        <v>8.029182666666667</v>
      </c>
      <c r="AL16">
        <f t="shared" si="19"/>
        <v>9.024252111111112</v>
      </c>
      <c r="AM16">
        <f t="shared" si="20"/>
        <v>10.022168777777779</v>
      </c>
      <c r="AN16">
        <f t="shared" si="7"/>
        <v>10.022168777777779</v>
      </c>
      <c r="AO16" s="30">
        <f t="shared" si="21"/>
        <v>0</v>
      </c>
      <c r="AP16" s="30">
        <f t="shared" si="22"/>
        <v>0</v>
      </c>
      <c r="AQ16" s="30"/>
      <c r="AR16" s="30">
        <f t="shared" si="23"/>
        <v>0</v>
      </c>
      <c r="AS16" s="30">
        <f t="shared" si="24"/>
        <v>1</v>
      </c>
      <c r="AT16" s="30">
        <f t="shared" si="25"/>
        <v>0</v>
      </c>
      <c r="AU16" s="30">
        <f t="shared" si="26"/>
        <v>0</v>
      </c>
      <c r="AV16" s="30">
        <f t="shared" si="27"/>
        <v>1</v>
      </c>
      <c r="AW16" s="30">
        <f t="shared" si="28"/>
        <v>1</v>
      </c>
      <c r="AX16" s="30">
        <f t="shared" si="29"/>
        <v>0</v>
      </c>
      <c r="BA16" s="2"/>
      <c r="BB16" s="2"/>
    </row>
    <row r="17" spans="1:54" ht="16.5">
      <c r="A17" s="8">
        <f>ROW()</f>
        <v>17</v>
      </c>
      <c r="B17" s="8">
        <f ca="1" t="shared" si="8"/>
        <v>1209</v>
      </c>
      <c r="C17" s="8" t="str">
        <f t="shared" si="9"/>
        <v>12</v>
      </c>
      <c r="D17" s="59">
        <v>0.2548611111111111</v>
      </c>
      <c r="E17" s="8">
        <f>IF(ISERROR(MATCH(E$1&amp;$B17,raw!$C$3:$C$1001,0)),"",MATCH(E$1&amp;$B17,raw!$C$3:$C$1001,0))</f>
        <v>31</v>
      </c>
      <c r="F17" s="8">
        <f>IF(ISERROR(MATCH(F$1&amp;$B17,raw!$C$3:$C$1001,0)),"",MATCH(F$1&amp;$B17,raw!$C$3:$C$1001,0))</f>
        <v>68</v>
      </c>
      <c r="G17" s="8">
        <f>IF(ISERROR(MATCH(G$1&amp;$B17,raw!$C$3:$C$1001,0)),"",MATCH(G$1&amp;$B17,raw!$C$3:$C$1001,0))</f>
      </c>
      <c r="H17" s="8">
        <f>IF(ISERROR(MATCH(H$1&amp;$B17,raw!$C$3:$C$1001,0)),"",MATCH(H$1&amp;$B17,raw!$C$3:$C$1001,0))</f>
        <v>115</v>
      </c>
      <c r="I17" s="8">
        <f>IF(ISERROR(MATCH(I$1&amp;$B17,raw!$C$3:$C$1001,0)),"",MATCH(I$1&amp;$B17,raw!$C$3:$C$1001,0))</f>
        <v>153</v>
      </c>
      <c r="J17" s="8">
        <f>IF(ISERROR(MATCH(J$1&amp;$B17,raw!$C$3:$C$1001,0)),"",MATCH(J$1&amp;$B17,raw!$C$3:$C$1001,0))</f>
        <v>277</v>
      </c>
      <c r="K17" s="8">
        <f>IF(ISERROR(MATCH(K$1&amp;$B17,raw!$C$3:$C$1001,0)),"",MATCH(K$1&amp;$B17,raw!$C$3:$C$1001,0))</f>
        <v>348</v>
      </c>
      <c r="L17" s="8">
        <f>IF(ISERROR(MATCH(L$1&amp;$B17,raw!$C$3:$C$1001,0)),"",MATCH(L$1&amp;$B17,raw!$C$3:$C$1001,0))</f>
        <v>435</v>
      </c>
      <c r="M17" s="8">
        <f>IF(ISERROR(MATCH(M$1&amp;$B17,raw!$C$3:$C$1001,0)),"",MATCH(M$1&amp;$B17,raw!$C$3:$C$1001,0))</f>
        <v>487</v>
      </c>
      <c r="N17" s="9">
        <f>IF(ISERROR(MATCH(N$1&amp;$B17,raw!$C$3:$C$1001,0)),"",MATCH(N$1&amp;$B17,raw!$C$3:$C$1001,0))</f>
        <v>524</v>
      </c>
      <c r="O17" s="10">
        <f t="shared" si="2"/>
        <v>0.2548611111111111</v>
      </c>
      <c r="P17" s="10">
        <f ca="1">IF(ISERROR(OFFSET(raw!$B$2,Progress!E17,4)),"",OFFSET(raw!$B$2,Progress!E17,4))</f>
        <v>0.31527777777777777</v>
      </c>
      <c r="Q17" s="10">
        <f ca="1">IF(ISERROR(OFFSET(raw!$B$2,Progress!F17,4)),"",OFFSET(raw!$B$2,Progress!F17,4))</f>
        <v>0.3652777777777778</v>
      </c>
      <c r="R17" s="10">
        <f ca="1">IF(ISERROR(OFFSET(raw!$B$2,Progress!G17,4)),"",OFFSET(raw!$B$2,Progress!G17,4))</f>
      </c>
      <c r="S17" s="10">
        <f ca="1">IF(ISERROR(OFFSET(raw!$B$2,Progress!H17,4)),"",OFFSET(raw!$B$2,Progress!H17,4))</f>
        <v>0.40902777777777777</v>
      </c>
      <c r="T17" s="10">
        <f ca="1">IF(ISERROR(OFFSET(raw!$B$2,Progress!I17,4)),"",OFFSET(raw!$B$2,Progress!I17,4))</f>
        <v>0.4534722222222222</v>
      </c>
      <c r="U17" s="10">
        <f ca="1">IF(ISERROR(OFFSET(raw!$B$2,Progress!J17,4)),"",OFFSET(raw!$B$2,Progress!J17,4))</f>
        <v>0.5298611111111111</v>
      </c>
      <c r="V17" s="10">
        <f ca="1">IF(ISERROR(OFFSET(raw!$B$2,Progress!K17,4)),"",OFFSET(raw!$B$2,Progress!K17,4))</f>
        <v>0.5930555555555556</v>
      </c>
      <c r="W17" s="10">
        <f ca="1">IF(ISERROR(OFFSET(raw!$B$2,Progress!L17,4)),"",OFFSET(raw!$B$2,Progress!L17,4))</f>
        <v>0.6458333333333334</v>
      </c>
      <c r="X17" s="10">
        <f ca="1">IF(ISERROR(OFFSET(raw!$B$2,Progress!M17,4)),"",OFFSET(raw!$B$2,Progress!M17,4))</f>
        <v>0.6993055555555556</v>
      </c>
      <c r="Y17" s="11">
        <f ca="1">IF(ISERROR(OFFSET(raw!$B$2,Progress!N17,4)),"",OFFSET(raw!$B$2,Progress!N17,4))</f>
        <v>0.7243055555555555</v>
      </c>
      <c r="Z17" s="12">
        <f t="shared" si="3"/>
        <v>0.46944444444444444</v>
      </c>
      <c r="AA17" s="13">
        <f t="shared" si="10"/>
        <v>0.46946144444444443</v>
      </c>
      <c r="AB17" s="8">
        <f t="shared" si="4"/>
        <v>111</v>
      </c>
      <c r="AC17" s="9">
        <f ca="1" t="shared" si="5"/>
        <v>10</v>
      </c>
      <c r="AD17">
        <f t="shared" si="11"/>
        <v>1.0684892222222222</v>
      </c>
      <c r="AE17">
        <f t="shared" si="12"/>
        <v>2.0634892222222225</v>
      </c>
      <c r="AF17">
        <f t="shared" si="13"/>
      </c>
      <c r="AG17">
        <f t="shared" si="14"/>
        <v>4.059114222222222</v>
      </c>
      <c r="AH17">
        <f t="shared" si="15"/>
        <v>5.054669777777778</v>
      </c>
      <c r="AI17">
        <f t="shared" si="16"/>
        <v>6.047030888888888</v>
      </c>
      <c r="AJ17">
        <f t="shared" si="17"/>
        <v>7.040711444444444</v>
      </c>
      <c r="AK17">
        <f t="shared" si="18"/>
        <v>8.035433666666666</v>
      </c>
      <c r="AL17">
        <f t="shared" si="19"/>
        <v>9.030086444444445</v>
      </c>
      <c r="AM17">
        <f t="shared" si="20"/>
        <v>10.027586444444443</v>
      </c>
      <c r="AN17">
        <f t="shared" si="7"/>
        <v>10.027586444444443</v>
      </c>
      <c r="AO17" s="30">
        <f t="shared" si="21"/>
        <v>0</v>
      </c>
      <c r="AP17" s="30">
        <f t="shared" si="22"/>
        <v>0</v>
      </c>
      <c r="AQ17" s="30"/>
      <c r="AR17" s="30">
        <f t="shared" si="23"/>
        <v>0</v>
      </c>
      <c r="AS17" s="30">
        <f t="shared" si="24"/>
        <v>0</v>
      </c>
      <c r="AT17" s="30">
        <f t="shared" si="25"/>
        <v>0</v>
      </c>
      <c r="AU17" s="30">
        <f t="shared" si="26"/>
        <v>0</v>
      </c>
      <c r="AV17" s="30">
        <f t="shared" si="27"/>
        <v>0</v>
      </c>
      <c r="AW17" s="30">
        <f t="shared" si="28"/>
        <v>1</v>
      </c>
      <c r="AX17" s="30">
        <f t="shared" si="29"/>
        <v>0</v>
      </c>
      <c r="BA17" s="2"/>
      <c r="BB17" s="2"/>
    </row>
    <row r="18" spans="1:54" ht="16.5">
      <c r="A18" s="8">
        <f>ROW()</f>
        <v>18</v>
      </c>
      <c r="B18" s="8">
        <f ca="1" t="shared" si="8"/>
        <v>1210</v>
      </c>
      <c r="C18" s="8" t="str">
        <f t="shared" si="9"/>
        <v>12</v>
      </c>
      <c r="D18" s="59">
        <v>0.2548611111111111</v>
      </c>
      <c r="E18" s="8">
        <f>IF(ISERROR(MATCH(E$1&amp;$B18,raw!$C$3:$C$1001,0)),"",MATCH(E$1&amp;$B18,raw!$C$3:$C$1001,0))</f>
        <v>16</v>
      </c>
      <c r="F18" s="8">
        <f>IF(ISERROR(MATCH(F$1&amp;$B18,raw!$C$3:$C$1001,0)),"",MATCH(F$1&amp;$B18,raw!$C$3:$C$1001,0))</f>
        <v>69</v>
      </c>
      <c r="G18" s="8">
        <f>IF(ISERROR(MATCH(G$1&amp;$B18,raw!$C$3:$C$1001,0)),"",MATCH(G$1&amp;$B18,raw!$C$3:$C$1001,0))</f>
      </c>
      <c r="H18" s="8">
        <f>IF(ISERROR(MATCH(H$1&amp;$B18,raw!$C$3:$C$1001,0)),"",MATCH(H$1&amp;$B18,raw!$C$3:$C$1001,0))</f>
        <v>109</v>
      </c>
      <c r="I18" s="8">
        <f>IF(ISERROR(MATCH(I$1&amp;$B18,raw!$C$3:$C$1001,0)),"",MATCH(I$1&amp;$B18,raw!$C$3:$C$1001,0))</f>
        <v>147</v>
      </c>
      <c r="J18" s="8">
        <f>IF(ISERROR(MATCH(J$1&amp;$B18,raw!$C$3:$C$1001,0)),"",MATCH(J$1&amp;$B18,raw!$C$3:$C$1001,0))</f>
        <v>159</v>
      </c>
      <c r="K18" s="8">
        <f>IF(ISERROR(MATCH(K$1&amp;$B18,raw!$C$3:$C$1001,0)),"",MATCH(K$1&amp;$B18,raw!$C$3:$C$1001,0))</f>
      </c>
      <c r="L18" s="8">
        <f>IF(ISERROR(MATCH(L$1&amp;$B18,raw!$C$3:$C$1001,0)),"",MATCH(L$1&amp;$B18,raw!$C$3:$C$1001,0))</f>
      </c>
      <c r="M18" s="8">
        <f>IF(ISERROR(MATCH(M$1&amp;$B18,raw!$C$3:$C$1001,0)),"",MATCH(M$1&amp;$B18,raw!$C$3:$C$1001,0))</f>
      </c>
      <c r="N18" s="9">
        <f>IF(ISERROR(MATCH(N$1&amp;$B18,raw!$C$3:$C$1001,0)),"",MATCH(N$1&amp;$B18,raw!$C$3:$C$1001,0))</f>
      </c>
      <c r="O18" s="10">
        <f t="shared" si="2"/>
        <v>0.2548611111111111</v>
      </c>
      <c r="P18" s="10">
        <f ca="1">IF(ISERROR(OFFSET(raw!$B$2,Progress!E18,4)),"",OFFSET(raw!$B$2,Progress!E18,4))</f>
        <v>0.30624999999999997</v>
      </c>
      <c r="Q18" s="10">
        <f ca="1">IF(ISERROR(OFFSET(raw!$B$2,Progress!F18,4)),"",OFFSET(raw!$B$2,Progress!F18,4))</f>
        <v>0.3534722222222222</v>
      </c>
      <c r="R18" s="10">
        <f ca="1">IF(ISERROR(OFFSET(raw!$B$2,Progress!G18,4)),"",OFFSET(raw!$B$2,Progress!G18,4))</f>
      </c>
      <c r="S18" s="10">
        <f ca="1">IF(ISERROR(OFFSET(raw!$B$2,Progress!H18,4)),"",OFFSET(raw!$B$2,Progress!H18,4))</f>
        <v>0.3965277777777778</v>
      </c>
      <c r="T18" s="10">
        <f ca="1">IF(ISERROR(OFFSET(raw!$B$2,Progress!I18,4)),"",OFFSET(raw!$B$2,Progress!I18,4))</f>
        <v>0.4479166666666667</v>
      </c>
      <c r="U18" s="10">
        <f ca="1">IF(ISERROR(OFFSET(raw!$B$2,Progress!J18,4)),"",OFFSET(raw!$B$2,Progress!J18,4))</f>
        <v>0.19375000000000053</v>
      </c>
      <c r="V18" s="10">
        <f ca="1">IF(ISERROR(OFFSET(raw!$B$2,Progress!K18,4)),"",OFFSET(raw!$B$2,Progress!K18,4))</f>
      </c>
      <c r="W18" s="10">
        <f ca="1">IF(ISERROR(OFFSET(raw!$B$2,Progress!L18,4)),"",OFFSET(raw!$B$2,Progress!L18,4))</f>
      </c>
      <c r="X18" s="10">
        <f ca="1">IF(ISERROR(OFFSET(raw!$B$2,Progress!M18,4)),"",OFFSET(raw!$B$2,Progress!M18,4))</f>
      </c>
      <c r="Y18" s="11">
        <f ca="1">IF(ISERROR(OFFSET(raw!$B$2,Progress!N18,4)),"",OFFSET(raw!$B$2,Progress!N18,4))</f>
      </c>
      <c r="Z18" s="12">
        <f t="shared" si="3"/>
        <v>0.1930555555555556</v>
      </c>
      <c r="AA18" s="13">
        <f t="shared" si="10"/>
      </c>
      <c r="AB18" s="8">
        <f t="shared" si="4"/>
        <v>111</v>
      </c>
      <c r="AC18" s="9" t="e">
        <f ca="1" t="shared" si="5"/>
        <v>#VALUE!</v>
      </c>
      <c r="AD18">
        <f t="shared" si="11"/>
        <v>1.069393</v>
      </c>
      <c r="AE18">
        <f t="shared" si="12"/>
        <v>2.0646707777777777</v>
      </c>
      <c r="AF18">
        <f t="shared" si="13"/>
      </c>
      <c r="AG18">
        <f t="shared" si="14"/>
        <v>4.060365222222222</v>
      </c>
      <c r="AH18">
        <f t="shared" si="15"/>
        <v>5.055226333333334</v>
      </c>
      <c r="AI18">
        <f t="shared" si="16"/>
        <v>6.080642999999999</v>
      </c>
      <c r="AJ18">
        <f t="shared" si="17"/>
      </c>
      <c r="AK18">
        <f t="shared" si="18"/>
      </c>
      <c r="AL18">
        <f t="shared" si="19"/>
      </c>
      <c r="AM18">
        <f t="shared" si="20"/>
      </c>
      <c r="AN18">
        <f t="shared" si="7"/>
        <v>6.080642999999999</v>
      </c>
      <c r="AO18" s="30">
        <f t="shared" si="21"/>
        <v>0</v>
      </c>
      <c r="AP18" s="30">
        <f t="shared" si="22"/>
        <v>0</v>
      </c>
      <c r="AQ18" s="30"/>
      <c r="AR18" s="30">
        <f t="shared" si="23"/>
        <v>0</v>
      </c>
      <c r="AS18" s="30">
        <f t="shared" si="24"/>
        <v>1</v>
      </c>
      <c r="AT18" s="30">
        <f t="shared" si="25"/>
        <v>1</v>
      </c>
      <c r="AU18" s="30" t="e">
        <f t="shared" si="26"/>
        <v>#VALUE!</v>
      </c>
      <c r="AV18" s="30" t="e">
        <f t="shared" si="27"/>
        <v>#VALUE!</v>
      </c>
      <c r="AW18" s="30" t="e">
        <f t="shared" si="28"/>
        <v>#VALUE!</v>
      </c>
      <c r="AX18" s="30" t="e">
        <f t="shared" si="29"/>
        <v>#VALUE!</v>
      </c>
      <c r="BA18" s="2"/>
      <c r="BB18" s="2"/>
    </row>
    <row r="19" spans="1:54" ht="16.5">
      <c r="A19" s="8">
        <f>ROW()</f>
        <v>19</v>
      </c>
      <c r="B19" s="8">
        <f ca="1" t="shared" si="8"/>
        <v>1211</v>
      </c>
      <c r="C19" s="8" t="str">
        <f t="shared" si="9"/>
        <v>12</v>
      </c>
      <c r="D19" s="59">
        <v>0.2548611111111111</v>
      </c>
      <c r="E19" s="8">
        <f>IF(ISERROR(MATCH(E$1&amp;$B19,raw!$C$3:$C$1001,0)),"",MATCH(E$1&amp;$B19,raw!$C$3:$C$1001,0))</f>
        <v>33</v>
      </c>
      <c r="F19" s="8">
        <f>IF(ISERROR(MATCH(F$1&amp;$B19,raw!$C$3:$C$1001,0)),"",MATCH(F$1&amp;$B19,raw!$C$3:$C$1001,0))</f>
        <v>70</v>
      </c>
      <c r="G19" s="8">
        <f>IF(ISERROR(MATCH(G$1&amp;$B19,raw!$C$3:$C$1001,0)),"",MATCH(G$1&amp;$B19,raw!$C$3:$C$1001,0))</f>
      </c>
      <c r="H19" s="8">
        <f>IF(ISERROR(MATCH(H$1&amp;$B19,raw!$C$3:$C$1001,0)),"",MATCH(H$1&amp;$B19,raw!$C$3:$C$1001,0))</f>
        <v>118</v>
      </c>
      <c r="I19" s="8">
        <f>IF(ISERROR(MATCH(I$1&amp;$B19,raw!$C$3:$C$1001,0)),"",MATCH(I$1&amp;$B19,raw!$C$3:$C$1001,0))</f>
        <v>154</v>
      </c>
      <c r="J19" s="8">
        <f>IF(ISERROR(MATCH(J$1&amp;$B19,raw!$C$3:$C$1001,0)),"",MATCH(J$1&amp;$B19,raw!$C$3:$C$1001,0))</f>
        <v>278</v>
      </c>
      <c r="K19" s="8">
        <f>IF(ISERROR(MATCH(K$1&amp;$B19,raw!$C$3:$C$1001,0)),"",MATCH(K$1&amp;$B19,raw!$C$3:$C$1001,0))</f>
        <v>349</v>
      </c>
      <c r="L19" s="8">
        <f>IF(ISERROR(MATCH(L$1&amp;$B19,raw!$C$3:$C$1001,0)),"",MATCH(L$1&amp;$B19,raw!$C$3:$C$1001,0))</f>
        <v>448</v>
      </c>
      <c r="M19" s="8">
        <f>IF(ISERROR(MATCH(M$1&amp;$B19,raw!$C$3:$C$1001,0)),"",MATCH(M$1&amp;$B19,raw!$C$3:$C$1001,0))</f>
        <v>507</v>
      </c>
      <c r="N19" s="9">
        <f>IF(ISERROR(MATCH(N$1&amp;$B19,raw!$C$3:$C$1001,0)),"",MATCH(N$1&amp;$B19,raw!$C$3:$C$1001,0))</f>
        <v>516</v>
      </c>
      <c r="O19" s="10">
        <f t="shared" si="2"/>
        <v>0.2548611111111111</v>
      </c>
      <c r="P19" s="10">
        <f ca="1">IF(ISERROR(OFFSET(raw!$B$2,Progress!E19,4)),"",OFFSET(raw!$B$2,Progress!E19,4))</f>
        <v>0.31805555555555554</v>
      </c>
      <c r="Q19" s="10">
        <f ca="1">IF(ISERROR(OFFSET(raw!$B$2,Progress!F19,4)),"",OFFSET(raw!$B$2,Progress!F19,4))</f>
        <v>0.37083333333333335</v>
      </c>
      <c r="R19" s="10">
        <f ca="1">IF(ISERROR(OFFSET(raw!$B$2,Progress!G19,4)),"",OFFSET(raw!$B$2,Progress!G19,4))</f>
      </c>
      <c r="S19" s="10">
        <f ca="1">IF(ISERROR(OFFSET(raw!$B$2,Progress!H19,4)),"",OFFSET(raw!$B$2,Progress!H19,4))</f>
        <v>0.4138888888888889</v>
      </c>
      <c r="T19" s="10">
        <f ca="1">IF(ISERROR(OFFSET(raw!$B$2,Progress!I19,4)),"",OFFSET(raw!$B$2,Progress!I19,4))</f>
        <v>0.4548611111111111</v>
      </c>
      <c r="U19" s="10">
        <f ca="1">IF(ISERROR(OFFSET(raw!$B$2,Progress!J19,4)),"",OFFSET(raw!$B$2,Progress!J19,4))</f>
        <v>0.5298611111111111</v>
      </c>
      <c r="V19" s="10">
        <f ca="1">IF(ISERROR(OFFSET(raw!$B$2,Progress!K19,4)),"",OFFSET(raw!$B$2,Progress!K19,4))</f>
        <v>0.5909722222222222</v>
      </c>
      <c r="W19" s="10">
        <f ca="1">IF(ISERROR(OFFSET(raw!$B$2,Progress!L19,4)),"",OFFSET(raw!$B$2,Progress!L19,4))</f>
        <v>0.6687500000000001</v>
      </c>
      <c r="X19" s="10">
        <f ca="1">IF(ISERROR(OFFSET(raw!$B$2,Progress!M19,4)),"",OFFSET(raw!$B$2,Progress!M19,4))</f>
        <v>0.7194444444444444</v>
      </c>
      <c r="Y19" s="11">
        <f ca="1">IF(ISERROR(OFFSET(raw!$B$2,Progress!N19,4)),"",OFFSET(raw!$B$2,Progress!N19,4))</f>
        <v>0.7416666666666667</v>
      </c>
      <c r="Z19" s="12">
        <f t="shared" si="3"/>
        <v>0.4868055555555556</v>
      </c>
      <c r="AA19" s="13">
        <f t="shared" si="10"/>
        <v>0.4868245555555556</v>
      </c>
      <c r="AB19" s="8">
        <f t="shared" si="4"/>
        <v>111</v>
      </c>
      <c r="AC19" s="9">
        <f ca="1" t="shared" si="5"/>
        <v>13</v>
      </c>
      <c r="AD19">
        <f t="shared" si="11"/>
        <v>1.0682134444444444</v>
      </c>
      <c r="AE19">
        <f t="shared" si="12"/>
        <v>2.0629356666666667</v>
      </c>
      <c r="AF19">
        <f t="shared" si="13"/>
      </c>
      <c r="AG19">
        <f t="shared" si="14"/>
        <v>4.058630111111111</v>
      </c>
      <c r="AH19">
        <f t="shared" si="15"/>
        <v>5.054532888888889</v>
      </c>
      <c r="AI19">
        <f t="shared" si="16"/>
        <v>6.0470328888888885</v>
      </c>
      <c r="AJ19">
        <f t="shared" si="17"/>
        <v>7.040921777777778</v>
      </c>
      <c r="AK19">
        <f t="shared" si="18"/>
        <v>8.033144</v>
      </c>
      <c r="AL19">
        <f t="shared" si="19"/>
        <v>9.028074555555555</v>
      </c>
      <c r="AM19">
        <f t="shared" si="20"/>
        <v>10.025852333333333</v>
      </c>
      <c r="AN19">
        <f t="shared" si="7"/>
        <v>10.025852333333333</v>
      </c>
      <c r="AO19" s="30">
        <f t="shared" si="21"/>
        <v>0</v>
      </c>
      <c r="AP19" s="30">
        <f t="shared" si="22"/>
        <v>0</v>
      </c>
      <c r="AQ19" s="30"/>
      <c r="AR19" s="30">
        <f t="shared" si="23"/>
        <v>0</v>
      </c>
      <c r="AS19" s="30">
        <f t="shared" si="24"/>
        <v>0</v>
      </c>
      <c r="AT19" s="30">
        <f t="shared" si="25"/>
        <v>0</v>
      </c>
      <c r="AU19" s="30">
        <f t="shared" si="26"/>
        <v>0</v>
      </c>
      <c r="AV19" s="30">
        <f t="shared" si="27"/>
        <v>1</v>
      </c>
      <c r="AW19" s="30">
        <f t="shared" si="28"/>
        <v>1</v>
      </c>
      <c r="AX19" s="30">
        <f t="shared" si="29"/>
        <v>0</v>
      </c>
      <c r="BA19" s="2"/>
      <c r="BB19" s="2"/>
    </row>
    <row r="20" spans="1:54" ht="16.5">
      <c r="A20" s="8">
        <f>ROW()</f>
        <v>20</v>
      </c>
      <c r="B20" s="8">
        <f ca="1" t="shared" si="8"/>
        <v>1212</v>
      </c>
      <c r="C20" s="8" t="str">
        <f t="shared" si="9"/>
        <v>12</v>
      </c>
      <c r="D20" s="59">
        <v>0.2548611111111111</v>
      </c>
      <c r="E20" s="8">
        <f>IF(ISERROR(MATCH(E$1&amp;$B20,raw!$C$3:$C$1001,0)),"",MATCH(E$1&amp;$B20,raw!$C$3:$C$1001,0))</f>
        <v>34</v>
      </c>
      <c r="F20" s="8">
        <f>IF(ISERROR(MATCH(F$1&amp;$B20,raw!$C$3:$C$1001,0)),"",MATCH(F$1&amp;$B20,raw!$C$3:$C$1001,0))</f>
        <v>71</v>
      </c>
      <c r="G20" s="8">
        <f>IF(ISERROR(MATCH(G$1&amp;$B20,raw!$C$3:$C$1001,0)),"",MATCH(G$1&amp;$B20,raw!$C$3:$C$1001,0))</f>
      </c>
      <c r="H20" s="8">
        <f>IF(ISERROR(MATCH(H$1&amp;$B20,raw!$C$3:$C$1001,0)),"",MATCH(H$1&amp;$B20,raw!$C$3:$C$1001,0))</f>
        <v>114</v>
      </c>
      <c r="I20" s="8">
        <f>IF(ISERROR(MATCH(I$1&amp;$B20,raw!$C$3:$C$1001,0)),"",MATCH(I$1&amp;$B20,raw!$C$3:$C$1001,0))</f>
        <v>155</v>
      </c>
      <c r="J20" s="8">
        <f>IF(ISERROR(MATCH(J$1&amp;$B20,raw!$C$3:$C$1001,0)),"",MATCH(J$1&amp;$B20,raw!$C$3:$C$1001,0))</f>
        <v>279</v>
      </c>
      <c r="K20" s="8">
        <f>IF(ISERROR(MATCH(K$1&amp;$B20,raw!$C$3:$C$1001,0)),"",MATCH(K$1&amp;$B20,raw!$C$3:$C$1001,0))</f>
        <v>350</v>
      </c>
      <c r="L20" s="8">
        <f>IF(ISERROR(MATCH(L$1&amp;$B20,raw!$C$3:$C$1001,0)),"",MATCH(L$1&amp;$B20,raw!$C$3:$C$1001,0))</f>
        <v>436</v>
      </c>
      <c r="M20" s="8">
        <f>IF(ISERROR(MATCH(M$1&amp;$B20,raw!$C$3:$C$1001,0)),"",MATCH(M$1&amp;$B20,raw!$C$3:$C$1001,0))</f>
        <v>505</v>
      </c>
      <c r="N20" s="9">
        <f>IF(ISERROR(MATCH(N$1&amp;$B20,raw!$C$3:$C$1001,0)),"",MATCH(N$1&amp;$B20,raw!$C$3:$C$1001,0))</f>
        <v>525</v>
      </c>
      <c r="O20" s="10">
        <f t="shared" si="2"/>
        <v>0.2548611111111111</v>
      </c>
      <c r="P20" s="10">
        <f ca="1">IF(ISERROR(OFFSET(raw!$B$2,Progress!E20,4)),"",OFFSET(raw!$B$2,Progress!E20,4))</f>
        <v>0.31805555555555554</v>
      </c>
      <c r="Q20" s="10">
        <f ca="1">IF(ISERROR(OFFSET(raw!$B$2,Progress!F20,4)),"",OFFSET(raw!$B$2,Progress!F20,4))</f>
        <v>0.36874999999999997</v>
      </c>
      <c r="R20" s="10">
        <f ca="1">IF(ISERROR(OFFSET(raw!$B$2,Progress!G20,4)),"",OFFSET(raw!$B$2,Progress!G20,4))</f>
      </c>
      <c r="S20" s="10">
        <f ca="1">IF(ISERROR(OFFSET(raw!$B$2,Progress!H20,4)),"",OFFSET(raw!$B$2,Progress!H20,4))</f>
        <v>0.40625</v>
      </c>
      <c r="T20" s="10">
        <f ca="1">IF(ISERROR(OFFSET(raw!$B$2,Progress!I20,4)),"",OFFSET(raw!$B$2,Progress!I20,4))</f>
        <v>0.45694444444444443</v>
      </c>
      <c r="U20" s="10">
        <f ca="1">IF(ISERROR(OFFSET(raw!$B$2,Progress!J20,4)),"",OFFSET(raw!$B$2,Progress!J20,4))</f>
        <v>0.5361111111111111</v>
      </c>
      <c r="V20" s="10">
        <f ca="1">IF(ISERROR(OFFSET(raw!$B$2,Progress!K20,4)),"",OFFSET(raw!$B$2,Progress!K20,4))</f>
        <v>0.5888888888888889</v>
      </c>
      <c r="W20" s="10">
        <f ca="1">IF(ISERROR(OFFSET(raw!$B$2,Progress!L20,4)),"",OFFSET(raw!$B$2,Progress!L20,4))</f>
        <v>0.65</v>
      </c>
      <c r="X20" s="10">
        <f ca="1">IF(ISERROR(OFFSET(raw!$B$2,Progress!M20,4)),"",OFFSET(raw!$B$2,Progress!M20,4))</f>
        <v>0.7090277777777777</v>
      </c>
      <c r="Y20" s="11">
        <f ca="1">IF(ISERROR(OFFSET(raw!$B$2,Progress!N20,4)),"",OFFSET(raw!$B$2,Progress!N20,4))</f>
        <v>0.7277777777777777</v>
      </c>
      <c r="Z20" s="12">
        <f t="shared" si="3"/>
        <v>0.47291666666666665</v>
      </c>
      <c r="AA20" s="13">
        <f t="shared" si="10"/>
        <v>0.47293666666666667</v>
      </c>
      <c r="AB20" s="8">
        <f t="shared" si="4"/>
        <v>111</v>
      </c>
      <c r="AC20" s="9">
        <f ca="1" t="shared" si="5"/>
        <v>11</v>
      </c>
      <c r="AD20">
        <f t="shared" si="11"/>
        <v>1.0682144444444444</v>
      </c>
      <c r="AE20">
        <f t="shared" si="12"/>
        <v>2.063145</v>
      </c>
      <c r="AF20">
        <f t="shared" si="13"/>
      </c>
      <c r="AG20">
        <f t="shared" si="14"/>
        <v>4.059395</v>
      </c>
      <c r="AH20">
        <f t="shared" si="15"/>
        <v>5.054325555555556</v>
      </c>
      <c r="AI20">
        <f t="shared" si="16"/>
        <v>6.046408888888889</v>
      </c>
      <c r="AJ20">
        <f t="shared" si="17"/>
        <v>7.0411311111111115</v>
      </c>
      <c r="AK20">
        <f t="shared" si="18"/>
        <v>8.03502</v>
      </c>
      <c r="AL20">
        <f t="shared" si="19"/>
        <v>9.029117222222222</v>
      </c>
      <c r="AM20">
        <f t="shared" si="20"/>
        <v>10.027242222222222</v>
      </c>
      <c r="AN20">
        <f t="shared" si="7"/>
        <v>10.027242222222222</v>
      </c>
      <c r="AO20" s="30">
        <f t="shared" si="21"/>
        <v>0</v>
      </c>
      <c r="AP20" s="30">
        <f t="shared" si="22"/>
        <v>0</v>
      </c>
      <c r="AQ20" s="30"/>
      <c r="AR20" s="30">
        <f t="shared" si="23"/>
        <v>0</v>
      </c>
      <c r="AS20" s="30">
        <f t="shared" si="24"/>
        <v>1</v>
      </c>
      <c r="AT20" s="30">
        <f t="shared" si="25"/>
        <v>0</v>
      </c>
      <c r="AU20" s="30">
        <f t="shared" si="26"/>
        <v>0</v>
      </c>
      <c r="AV20" s="30">
        <f t="shared" si="27"/>
        <v>0</v>
      </c>
      <c r="AW20" s="30">
        <f t="shared" si="28"/>
        <v>1</v>
      </c>
      <c r="AX20" s="30">
        <f t="shared" si="29"/>
        <v>0</v>
      </c>
      <c r="BA20" s="2"/>
      <c r="BB20" s="2"/>
    </row>
    <row r="21" spans="1:54" ht="16.5">
      <c r="A21" s="8">
        <f>ROW()</f>
        <v>21</v>
      </c>
      <c r="B21" s="8">
        <f ca="1" t="shared" si="8"/>
        <v>1213</v>
      </c>
      <c r="C21" s="8" t="str">
        <f t="shared" si="9"/>
        <v>12</v>
      </c>
      <c r="D21" s="59">
        <v>0.2548611111111111</v>
      </c>
      <c r="E21" s="8">
        <f>IF(ISERROR(MATCH(E$1&amp;$B21,raw!$C$3:$C$1001,0)),"",MATCH(E$1&amp;$B21,raw!$C$3:$C$1001,0))</f>
        <v>18</v>
      </c>
      <c r="F21" s="8">
        <f>IF(ISERROR(MATCH(F$1&amp;$B21,raw!$C$3:$C$1001,0)),"",MATCH(F$1&amp;$B21,raw!$C$3:$C$1001,0))</f>
        <v>72</v>
      </c>
      <c r="G21" s="8">
        <f>IF(ISERROR(MATCH(G$1&amp;$B21,raw!$C$3:$C$1001,0)),"",MATCH(G$1&amp;$B21,raw!$C$3:$C$1001,0))</f>
      </c>
      <c r="H21" s="8">
        <f>IF(ISERROR(MATCH(H$1&amp;$B21,raw!$C$3:$C$1001,0)),"",MATCH(H$1&amp;$B21,raw!$C$3:$C$1001,0))</f>
        <v>96</v>
      </c>
      <c r="I21" s="8">
        <f>IF(ISERROR(MATCH(I$1&amp;$B21,raw!$C$3:$C$1001,0)),"",MATCH(I$1&amp;$B21,raw!$C$3:$C$1001,0))</f>
        <v>143</v>
      </c>
      <c r="J21" s="8">
        <f>IF(ISERROR(MATCH(J$1&amp;$B21,raw!$C$3:$C$1001,0)),"",MATCH(J$1&amp;$B21,raw!$C$3:$C$1001,0))</f>
        <v>280</v>
      </c>
      <c r="K21" s="8">
        <f>IF(ISERROR(MATCH(K$1&amp;$B21,raw!$C$3:$C$1001,0)),"",MATCH(K$1&amp;$B21,raw!$C$3:$C$1001,0))</f>
        <v>351</v>
      </c>
      <c r="L21" s="8">
        <f>IF(ISERROR(MATCH(L$1&amp;$B21,raw!$C$3:$C$1001,0)),"",MATCH(L$1&amp;$B21,raw!$C$3:$C$1001,0))</f>
        <v>437</v>
      </c>
      <c r="M21" s="8">
        <f>IF(ISERROR(MATCH(M$1&amp;$B21,raw!$C$3:$C$1001,0)),"",MATCH(M$1&amp;$B21,raw!$C$3:$C$1001,0))</f>
        <v>506</v>
      </c>
      <c r="N21" s="9">
        <f>IF(ISERROR(MATCH(N$1&amp;$B21,raw!$C$3:$C$1001,0)),"",MATCH(N$1&amp;$B21,raw!$C$3:$C$1001,0))</f>
        <v>526</v>
      </c>
      <c r="O21" s="10">
        <f t="shared" si="2"/>
        <v>0.2548611111111111</v>
      </c>
      <c r="P21" s="10">
        <f ca="1">IF(ISERROR(OFFSET(raw!$B$2,Progress!E21,4)),"",OFFSET(raw!$B$2,Progress!E21,4))</f>
        <v>0.30833333333333335</v>
      </c>
      <c r="Q21" s="10">
        <f ca="1">IF(ISERROR(OFFSET(raw!$B$2,Progress!F21,4)),"",OFFSET(raw!$B$2,Progress!F21,4))</f>
        <v>0.3541666666666667</v>
      </c>
      <c r="R21" s="10">
        <f ca="1">IF(ISERROR(OFFSET(raw!$B$2,Progress!G21,4)),"",OFFSET(raw!$B$2,Progress!G21,4))</f>
      </c>
      <c r="S21" s="10">
        <f ca="1">IF(ISERROR(OFFSET(raw!$B$2,Progress!H21,4)),"",OFFSET(raw!$B$2,Progress!H21,4))</f>
        <v>0.3902777777777778</v>
      </c>
      <c r="T21" s="10">
        <f ca="1">IF(ISERROR(OFFSET(raw!$B$2,Progress!I21,4)),"",OFFSET(raw!$B$2,Progress!I21,4))</f>
        <v>0.44166666666666665</v>
      </c>
      <c r="U21" s="10">
        <f ca="1">IF(ISERROR(OFFSET(raw!$B$2,Progress!J21,4)),"",OFFSET(raw!$B$2,Progress!J21,4))</f>
        <v>0.5354166666666667</v>
      </c>
      <c r="V21" s="10">
        <f ca="1">IF(ISERROR(OFFSET(raw!$B$2,Progress!K21,4)),"",OFFSET(raw!$B$2,Progress!K21,4))</f>
        <v>0.5868055555555556</v>
      </c>
      <c r="W21" s="10">
        <f ca="1">IF(ISERROR(OFFSET(raw!$B$2,Progress!L21,4)),"",OFFSET(raw!$B$2,Progress!L21,4))</f>
        <v>0.65</v>
      </c>
      <c r="X21" s="10">
        <f ca="1">IF(ISERROR(OFFSET(raw!$B$2,Progress!M21,4)),"",OFFSET(raw!$B$2,Progress!M21,4))</f>
        <v>0.7097222222222223</v>
      </c>
      <c r="Y21" s="11">
        <f ca="1">IF(ISERROR(OFFSET(raw!$B$2,Progress!N21,4)),"",OFFSET(raw!$B$2,Progress!N21,4))</f>
        <v>0.7277777777777777</v>
      </c>
      <c r="Z21" s="12">
        <f t="shared" si="3"/>
        <v>0.47291666666666665</v>
      </c>
      <c r="AA21" s="13">
        <f t="shared" si="10"/>
        <v>0.47293766666666665</v>
      </c>
      <c r="AB21" s="8">
        <f t="shared" si="4"/>
        <v>111</v>
      </c>
      <c r="AC21" s="9">
        <f ca="1" t="shared" si="5"/>
        <v>12</v>
      </c>
      <c r="AD21">
        <f t="shared" si="11"/>
        <v>1.0691876666666666</v>
      </c>
      <c r="AE21">
        <f t="shared" si="12"/>
        <v>2.064604333333333</v>
      </c>
      <c r="AF21">
        <f t="shared" si="13"/>
      </c>
      <c r="AG21">
        <f t="shared" si="14"/>
        <v>4.060993222222223</v>
      </c>
      <c r="AH21">
        <f t="shared" si="15"/>
        <v>5.0558543333333335</v>
      </c>
      <c r="AI21">
        <f t="shared" si="16"/>
        <v>6.046479333333334</v>
      </c>
      <c r="AJ21">
        <f t="shared" si="17"/>
        <v>7.041340444444445</v>
      </c>
      <c r="AK21">
        <f t="shared" si="18"/>
        <v>8.035021</v>
      </c>
      <c r="AL21">
        <f t="shared" si="19"/>
        <v>9.029048777777778</v>
      </c>
      <c r="AM21">
        <f t="shared" si="20"/>
        <v>10.027243222222223</v>
      </c>
      <c r="AN21">
        <f t="shared" si="7"/>
        <v>10.027243222222223</v>
      </c>
      <c r="AO21" s="30">
        <f t="shared" si="21"/>
        <v>0</v>
      </c>
      <c r="AP21" s="30">
        <f t="shared" si="22"/>
        <v>0</v>
      </c>
      <c r="AQ21" s="30"/>
      <c r="AR21" s="30">
        <f t="shared" si="23"/>
        <v>0</v>
      </c>
      <c r="AS21" s="30">
        <f t="shared" si="24"/>
        <v>1</v>
      </c>
      <c r="AT21" s="30">
        <f t="shared" si="25"/>
        <v>0</v>
      </c>
      <c r="AU21" s="30">
        <f t="shared" si="26"/>
        <v>0</v>
      </c>
      <c r="AV21" s="30">
        <f t="shared" si="27"/>
        <v>1</v>
      </c>
      <c r="AW21" s="30">
        <f t="shared" si="28"/>
        <v>1</v>
      </c>
      <c r="AX21" s="30">
        <f t="shared" si="29"/>
        <v>0</v>
      </c>
      <c r="BA21" s="2"/>
      <c r="BB21" s="2"/>
    </row>
    <row r="22" spans="1:54" ht="16.5">
      <c r="A22" s="8">
        <f>ROW()</f>
        <v>22</v>
      </c>
      <c r="B22" s="8">
        <f ca="1" t="shared" si="8"/>
        <v>1214</v>
      </c>
      <c r="C22" s="8" t="str">
        <f t="shared" si="9"/>
        <v>12</v>
      </c>
      <c r="D22" s="59">
        <v>0.2548611111111111</v>
      </c>
      <c r="E22" s="8">
        <f>IF(ISERROR(MATCH(E$1&amp;$B22,raw!$C$3:$C$1001,0)),"",MATCH(E$1&amp;$B22,raw!$C$3:$C$1001,0))</f>
        <v>19</v>
      </c>
      <c r="F22" s="8">
        <f>IF(ISERROR(MATCH(F$1&amp;$B22,raw!$C$3:$C$1001,0)),"",MATCH(F$1&amp;$B22,raw!$C$3:$C$1001,0))</f>
        <v>73</v>
      </c>
      <c r="G22" s="8">
        <f>IF(ISERROR(MATCH(G$1&amp;$B22,raw!$C$3:$C$1001,0)),"",MATCH(G$1&amp;$B22,raw!$C$3:$C$1001,0))</f>
      </c>
      <c r="H22" s="8">
        <f>IF(ISERROR(MATCH(H$1&amp;$B22,raw!$C$3:$C$1001,0)),"",MATCH(H$1&amp;$B22,raw!$C$3:$C$1001,0))</f>
        <v>97</v>
      </c>
      <c r="I22" s="8">
        <f>IF(ISERROR(MATCH(I$1&amp;$B22,raw!$C$3:$C$1001,0)),"",MATCH(I$1&amp;$B22,raw!$C$3:$C$1001,0))</f>
        <v>141</v>
      </c>
      <c r="J22" s="8">
        <f>IF(ISERROR(MATCH(J$1&amp;$B22,raw!$C$3:$C$1001,0)),"",MATCH(J$1&amp;$B22,raw!$C$3:$C$1001,0))</f>
        <v>249</v>
      </c>
      <c r="K22" s="8">
        <f>IF(ISERROR(MATCH(K$1&amp;$B22,raw!$C$3:$C$1001,0)),"",MATCH(K$1&amp;$B22,raw!$C$3:$C$1001,0))</f>
        <v>270</v>
      </c>
      <c r="L22" s="8">
        <f>IF(ISERROR(MATCH(L$1&amp;$B22,raw!$C$3:$C$1001,0)),"",MATCH(L$1&amp;$B22,raw!$C$3:$C$1001,0))</f>
        <v>381</v>
      </c>
      <c r="M22" s="8">
        <f>IF(ISERROR(MATCH(M$1&amp;$B22,raw!$C$3:$C$1001,0)),"",MATCH(M$1&amp;$B22,raw!$C$3:$C$1001,0))</f>
        <v>425</v>
      </c>
      <c r="N22" s="9">
        <f>IF(ISERROR(MATCH(N$1&amp;$B22,raw!$C$3:$C$1001,0)),"",MATCH(N$1&amp;$B22,raw!$C$3:$C$1001,0))</f>
        <v>467</v>
      </c>
      <c r="O22" s="10">
        <f t="shared" si="2"/>
        <v>0.2548611111111111</v>
      </c>
      <c r="P22" s="10">
        <f ca="1">IF(ISERROR(OFFSET(raw!$B$2,Progress!E22,4)),"",OFFSET(raw!$B$2,Progress!E22,4))</f>
        <v>0.30833333333333335</v>
      </c>
      <c r="Q22" s="10">
        <f ca="1">IF(ISERROR(OFFSET(raw!$B$2,Progress!F22,4)),"",OFFSET(raw!$B$2,Progress!F22,4))</f>
        <v>0.3541666666666667</v>
      </c>
      <c r="R22" s="10">
        <f ca="1">IF(ISERROR(OFFSET(raw!$B$2,Progress!G22,4)),"",OFFSET(raw!$B$2,Progress!G22,4))</f>
      </c>
      <c r="S22" s="10">
        <f ca="1">IF(ISERROR(OFFSET(raw!$B$2,Progress!H22,4)),"",OFFSET(raw!$B$2,Progress!H22,4))</f>
        <v>0.3909722222222222</v>
      </c>
      <c r="T22" s="10">
        <f ca="1">IF(ISERROR(OFFSET(raw!$B$2,Progress!I22,4)),"",OFFSET(raw!$B$2,Progress!I22,4))</f>
        <v>0.4375</v>
      </c>
      <c r="U22" s="10">
        <f ca="1">IF(ISERROR(OFFSET(raw!$B$2,Progress!J22,4)),"",OFFSET(raw!$B$2,Progress!J22,4))</f>
        <v>0.4993055555555555</v>
      </c>
      <c r="V22" s="10">
        <f ca="1">IF(ISERROR(OFFSET(raw!$B$2,Progress!K22,4)),"",OFFSET(raw!$B$2,Progress!K22,4))</f>
        <v>0.5493055555555556</v>
      </c>
      <c r="W22" s="10">
        <f ca="1">IF(ISERROR(OFFSET(raw!$B$2,Progress!L22,4)),"",OFFSET(raw!$B$2,Progress!L22,4))</f>
        <v>0.6006944444444444</v>
      </c>
      <c r="X22" s="10">
        <f ca="1">IF(ISERROR(OFFSET(raw!$B$2,Progress!M22,4)),"",OFFSET(raw!$B$2,Progress!M22,4))</f>
        <v>0.6465277777777778</v>
      </c>
      <c r="Y22" s="11">
        <f ca="1">IF(ISERROR(OFFSET(raw!$B$2,Progress!N22,4)),"",OFFSET(raw!$B$2,Progress!N22,4))</f>
        <v>0.6659722222222222</v>
      </c>
      <c r="Z22" s="12">
        <f t="shared" si="3"/>
        <v>0.4111111111111111</v>
      </c>
      <c r="AA22" s="13">
        <f t="shared" si="10"/>
        <v>0.4111331111111111</v>
      </c>
      <c r="AB22" s="8">
        <f t="shared" si="4"/>
        <v>111</v>
      </c>
      <c r="AC22" s="9">
        <f ca="1" t="shared" si="5"/>
        <v>6</v>
      </c>
      <c r="AD22">
        <f t="shared" si="11"/>
        <v>1.0691886666666666</v>
      </c>
      <c r="AE22">
        <f t="shared" si="12"/>
        <v>2.064605333333333</v>
      </c>
      <c r="AF22">
        <f t="shared" si="13"/>
      </c>
      <c r="AG22">
        <f t="shared" si="14"/>
        <v>4.060924777777778</v>
      </c>
      <c r="AH22">
        <f t="shared" si="15"/>
        <v>5.056272000000001</v>
      </c>
      <c r="AI22">
        <f t="shared" si="16"/>
        <v>6.050091444444445</v>
      </c>
      <c r="AJ22">
        <f t="shared" si="17"/>
        <v>7.045091444444445</v>
      </c>
      <c r="AK22">
        <f t="shared" si="18"/>
        <v>8.039952555555555</v>
      </c>
      <c r="AL22">
        <f t="shared" si="19"/>
        <v>9.035369222222222</v>
      </c>
      <c r="AM22">
        <f t="shared" si="20"/>
        <v>10.033424777777777</v>
      </c>
      <c r="AN22">
        <f t="shared" si="7"/>
        <v>10.033424777777777</v>
      </c>
      <c r="AO22" s="30">
        <f t="shared" si="21"/>
        <v>0</v>
      </c>
      <c r="AP22" s="30">
        <f t="shared" si="22"/>
        <v>0</v>
      </c>
      <c r="AQ22" s="30"/>
      <c r="AR22" s="30">
        <f t="shared" si="23"/>
        <v>0</v>
      </c>
      <c r="AS22" s="30">
        <f t="shared" si="24"/>
        <v>0</v>
      </c>
      <c r="AT22" s="30">
        <f t="shared" si="25"/>
        <v>0</v>
      </c>
      <c r="AU22" s="30">
        <f t="shared" si="26"/>
        <v>0</v>
      </c>
      <c r="AV22" s="30">
        <f t="shared" si="27"/>
        <v>0</v>
      </c>
      <c r="AW22" s="30">
        <f t="shared" si="28"/>
        <v>1</v>
      </c>
      <c r="AX22" s="30">
        <f t="shared" si="29"/>
        <v>0</v>
      </c>
      <c r="BA22" s="2"/>
      <c r="BB22" s="2"/>
    </row>
    <row r="23" spans="1:54" ht="16.5">
      <c r="A23" s="8">
        <f>ROW()</f>
        <v>23</v>
      </c>
      <c r="B23" s="8">
        <f ca="1" t="shared" si="8"/>
        <v>1215</v>
      </c>
      <c r="C23" s="8" t="str">
        <f t="shared" si="9"/>
        <v>12</v>
      </c>
      <c r="D23" s="59">
        <v>0.2548611111111111</v>
      </c>
      <c r="E23" s="8">
        <f>IF(ISERROR(MATCH(E$1&amp;$B23,raw!$C$3:$C$1001,0)),"",MATCH(E$1&amp;$B23,raw!$C$3:$C$1001,0))</f>
        <v>14</v>
      </c>
      <c r="F23" s="8">
        <f>IF(ISERROR(MATCH(F$1&amp;$B23,raw!$C$3:$C$1001,0)),"",MATCH(F$1&amp;$B23,raw!$C$3:$C$1001,0))</f>
        <v>55</v>
      </c>
      <c r="G23" s="8">
        <f>IF(ISERROR(MATCH(G$1&amp;$B23,raw!$C$3:$C$1001,0)),"",MATCH(G$1&amp;$B23,raw!$C$3:$C$1001,0))</f>
      </c>
      <c r="H23" s="8">
        <f>IF(ISERROR(MATCH(H$1&amp;$B23,raw!$C$3:$C$1001,0)),"",MATCH(H$1&amp;$B23,raw!$C$3:$C$1001,0))</f>
        <v>92</v>
      </c>
      <c r="I23" s="8">
        <f>IF(ISERROR(MATCH(I$1&amp;$B23,raw!$C$3:$C$1001,0)),"",MATCH(I$1&amp;$B23,raw!$C$3:$C$1001,0))</f>
        <v>137</v>
      </c>
      <c r="J23" s="8">
        <f>IF(ISERROR(MATCH(J$1&amp;$B23,raw!$C$3:$C$1001,0)),"",MATCH(J$1&amp;$B23,raw!$C$3:$C$1001,0))</f>
        <v>197</v>
      </c>
      <c r="K23" s="8">
        <f>IF(ISERROR(MATCH(K$1&amp;$B23,raw!$C$3:$C$1001,0)),"",MATCH(K$1&amp;$B23,raw!$C$3:$C$1001,0))</f>
        <v>223</v>
      </c>
      <c r="L23" s="8">
        <f>IF(ISERROR(MATCH(L$1&amp;$B23,raw!$C$3:$C$1001,0)),"",MATCH(L$1&amp;$B23,raw!$C$3:$C$1001,0))</f>
        <v>300</v>
      </c>
      <c r="M23" s="8">
        <f>IF(ISERROR(MATCH(M$1&amp;$B23,raw!$C$3:$C$1001,0)),"",MATCH(M$1&amp;$B23,raw!$C$3:$C$1001,0))</f>
        <v>343</v>
      </c>
      <c r="N23" s="9">
        <f>IF(ISERROR(MATCH(N$1&amp;$B23,raw!$C$3:$C$1001,0)),"",MATCH(N$1&amp;$B23,raw!$C$3:$C$1001,0))</f>
        <v>369</v>
      </c>
      <c r="O23" s="10">
        <f t="shared" si="2"/>
        <v>0.2548611111111111</v>
      </c>
      <c r="P23" s="10">
        <f ca="1">IF(ISERROR(OFFSET(raw!$B$2,Progress!E23,4)),"",OFFSET(raw!$B$2,Progress!E23,4))</f>
        <v>0.3055555555555555</v>
      </c>
      <c r="Q23" s="10">
        <f ca="1">IF(ISERROR(OFFSET(raw!$B$2,Progress!F23,4)),"",OFFSET(raw!$B$2,Progress!F23,4))</f>
        <v>0.3451388888888889</v>
      </c>
      <c r="R23" s="10">
        <f ca="1">IF(ISERROR(OFFSET(raw!$B$2,Progress!G23,4)),"",OFFSET(raw!$B$2,Progress!G23,4))</f>
      </c>
      <c r="S23" s="10">
        <f ca="1">IF(ISERROR(OFFSET(raw!$B$2,Progress!H23,4)),"",OFFSET(raw!$B$2,Progress!H23,4))</f>
        <v>0.38680555555555557</v>
      </c>
      <c r="T23" s="10">
        <f ca="1">IF(ISERROR(OFFSET(raw!$B$2,Progress!I23,4)),"",OFFSET(raw!$B$2,Progress!I23,4))</f>
        <v>0.41944444444444445</v>
      </c>
      <c r="U23" s="10">
        <f ca="1">IF(ISERROR(OFFSET(raw!$B$2,Progress!J23,4)),"",OFFSET(raw!$B$2,Progress!J23,4))</f>
        <v>0.4784722222222222</v>
      </c>
      <c r="V23" s="10">
        <f ca="1">IF(ISERROR(OFFSET(raw!$B$2,Progress!K23,4)),"",OFFSET(raw!$B$2,Progress!K23,4))</f>
        <v>0.5187499999999999</v>
      </c>
      <c r="W23" s="10">
        <f ca="1">IF(ISERROR(OFFSET(raw!$B$2,Progress!L23,4)),"",OFFSET(raw!$B$2,Progress!L23,4))</f>
        <v>0.5638888888888889</v>
      </c>
      <c r="X23" s="10">
        <f ca="1">IF(ISERROR(OFFSET(raw!$B$2,Progress!M23,4)),"",OFFSET(raw!$B$2,Progress!M23,4))</f>
        <v>0.6013888888888889</v>
      </c>
      <c r="Y23" s="11">
        <f ca="1">IF(ISERROR(OFFSET(raw!$B$2,Progress!N23,4)),"",OFFSET(raw!$B$2,Progress!N23,4))</f>
        <v>0.6118055555555556</v>
      </c>
      <c r="Z23" s="12">
        <f t="shared" si="3"/>
        <v>0.3569444444444445</v>
      </c>
      <c r="AA23" s="13">
        <f t="shared" si="10"/>
        <v>0.3569674444444445</v>
      </c>
      <c r="AB23" s="8">
        <f t="shared" si="4"/>
        <v>111</v>
      </c>
      <c r="AC23" s="9">
        <f ca="1" t="shared" si="5"/>
        <v>2</v>
      </c>
      <c r="AD23">
        <f t="shared" si="11"/>
        <v>1.0694674444444445</v>
      </c>
      <c r="AE23">
        <f t="shared" si="12"/>
        <v>2.065509111111111</v>
      </c>
      <c r="AF23">
        <f t="shared" si="13"/>
      </c>
      <c r="AG23">
        <f t="shared" si="14"/>
        <v>4.061342444444444</v>
      </c>
      <c r="AH23">
        <f t="shared" si="15"/>
        <v>5.058078555555555</v>
      </c>
      <c r="AI23">
        <f t="shared" si="16"/>
        <v>6.052175777777777</v>
      </c>
      <c r="AJ23">
        <f t="shared" si="17"/>
        <v>7.048147999999999</v>
      </c>
      <c r="AK23">
        <f t="shared" si="18"/>
        <v>8.043634111111112</v>
      </c>
      <c r="AL23">
        <f t="shared" si="19"/>
        <v>9.039884111111112</v>
      </c>
      <c r="AM23">
        <f t="shared" si="20"/>
        <v>10.038842444444445</v>
      </c>
      <c r="AN23">
        <f t="shared" si="7"/>
        <v>10.038842444444445</v>
      </c>
      <c r="AO23" s="30">
        <f t="shared" si="21"/>
        <v>0</v>
      </c>
      <c r="AP23" s="30">
        <f t="shared" si="22"/>
        <v>0</v>
      </c>
      <c r="AQ23" s="30"/>
      <c r="AR23" s="30">
        <f t="shared" si="23"/>
        <v>0</v>
      </c>
      <c r="AS23" s="30">
        <f t="shared" si="24"/>
        <v>0</v>
      </c>
      <c r="AT23" s="30">
        <f t="shared" si="25"/>
        <v>0</v>
      </c>
      <c r="AU23" s="30">
        <f t="shared" si="26"/>
        <v>0</v>
      </c>
      <c r="AV23" s="30">
        <f t="shared" si="27"/>
        <v>0</v>
      </c>
      <c r="AW23" s="30">
        <f t="shared" si="28"/>
        <v>0</v>
      </c>
      <c r="AX23" s="30">
        <f t="shared" si="29"/>
        <v>1</v>
      </c>
      <c r="BA23" s="2"/>
      <c r="BB23" s="2"/>
    </row>
    <row r="24" spans="1:54" ht="16.5">
      <c r="A24" s="8">
        <f>ROW()</f>
        <v>24</v>
      </c>
      <c r="B24" s="8">
        <f ca="1" t="shared" si="8"/>
        <v>1216</v>
      </c>
      <c r="C24" s="8" t="str">
        <f t="shared" si="9"/>
        <v>12</v>
      </c>
      <c r="D24" s="59">
        <v>0.2548611111111111</v>
      </c>
      <c r="E24" s="8">
        <f>IF(ISERROR(MATCH(E$1&amp;$B24,raw!$C$3:$C$1001,0)),"",MATCH(E$1&amp;$B24,raw!$C$3:$C$1001,0))</f>
        <v>7</v>
      </c>
      <c r="F24" s="8">
        <f>IF(ISERROR(MATCH(F$1&amp;$B24,raw!$C$3:$C$1001,0)),"",MATCH(F$1&amp;$B24,raw!$C$3:$C$1001,0))</f>
        <v>47</v>
      </c>
      <c r="G24" s="8">
        <f>IF(ISERROR(MATCH(G$1&amp;$B24,raw!$C$3:$C$1001,0)),"",MATCH(G$1&amp;$B24,raw!$C$3:$C$1001,0))</f>
      </c>
      <c r="H24" s="8">
        <f>IF(ISERROR(MATCH(H$1&amp;$B24,raw!$C$3:$C$1001,0)),"",MATCH(H$1&amp;$B24,raw!$C$3:$C$1001,0))</f>
        <v>82</v>
      </c>
      <c r="I24" s="8">
        <f>IF(ISERROR(MATCH(I$1&amp;$B24,raw!$C$3:$C$1001,0)),"",MATCH(I$1&amp;$B24,raw!$C$3:$C$1001,0))</f>
        <v>117</v>
      </c>
      <c r="J24" s="8">
        <f>IF(ISERROR(MATCH(J$1&amp;$B24,raw!$C$3:$C$1001,0)),"",MATCH(J$1&amp;$B24,raw!$C$3:$C$1001,0))</f>
        <v>162</v>
      </c>
      <c r="K24" s="8">
        <f>IF(ISERROR(MATCH(K$1&amp;$B24,raw!$C$3:$C$1001,0)),"",MATCH(K$1&amp;$B24,raw!$C$3:$C$1001,0))</f>
        <v>222</v>
      </c>
      <c r="L24" s="8">
        <f>IF(ISERROR(MATCH(L$1&amp;$B24,raw!$C$3:$C$1001,0)),"",MATCH(L$1&amp;$B24,raw!$C$3:$C$1001,0))</f>
        <v>301</v>
      </c>
      <c r="M24" s="8">
        <f>IF(ISERROR(MATCH(M$1&amp;$B24,raw!$C$3:$C$1001,0)),"",MATCH(M$1&amp;$B24,raw!$C$3:$C$1001,0))</f>
        <v>342</v>
      </c>
      <c r="N24" s="9">
        <f>IF(ISERROR(MATCH(N$1&amp;$B24,raw!$C$3:$C$1001,0)),"",MATCH(N$1&amp;$B24,raw!$C$3:$C$1001,0))</f>
        <v>370</v>
      </c>
      <c r="O24" s="10">
        <f t="shared" si="2"/>
        <v>0.2548611111111111</v>
      </c>
      <c r="P24" s="10">
        <f ca="1">IF(ISERROR(OFFSET(raw!$B$2,Progress!E24,4)),"",OFFSET(raw!$B$2,Progress!E24,4))</f>
        <v>0.29930555555555555</v>
      </c>
      <c r="Q24" s="10">
        <f ca="1">IF(ISERROR(OFFSET(raw!$B$2,Progress!F24,4)),"",OFFSET(raw!$B$2,Progress!F24,4))</f>
        <v>0.3354166666666667</v>
      </c>
      <c r="R24" s="10">
        <f ca="1">IF(ISERROR(OFFSET(raw!$B$2,Progress!G24,4)),"",OFFSET(raw!$B$2,Progress!G24,4))</f>
      </c>
      <c r="S24" s="10">
        <f ca="1">IF(ISERROR(OFFSET(raw!$B$2,Progress!H24,4)),"",OFFSET(raw!$B$2,Progress!H24,4))</f>
        <v>0.3763888888888889</v>
      </c>
      <c r="T24" s="10">
        <f ca="1">IF(ISERROR(OFFSET(raw!$B$2,Progress!I24,4)),"",OFFSET(raw!$B$2,Progress!I24,4))</f>
        <v>0.4159722222222222</v>
      </c>
      <c r="U24" s="10">
        <f ca="1">IF(ISERROR(OFFSET(raw!$B$2,Progress!J24,4)),"",OFFSET(raw!$B$2,Progress!J24,4))</f>
        <v>0.4701388888888889</v>
      </c>
      <c r="V24" s="10">
        <f ca="1">IF(ISERROR(OFFSET(raw!$B$2,Progress!K24,4)),"",OFFSET(raw!$B$2,Progress!K24,4))</f>
        <v>0.5125000000000001</v>
      </c>
      <c r="W24" s="10">
        <f ca="1">IF(ISERROR(OFFSET(raw!$B$2,Progress!L24,4)),"",OFFSET(raw!$B$2,Progress!L24,4))</f>
        <v>0.5597222222222222</v>
      </c>
      <c r="X24" s="10">
        <f ca="1">IF(ISERROR(OFFSET(raw!$B$2,Progress!M24,4)),"",OFFSET(raw!$B$2,Progress!M24,4))</f>
        <v>0.5986111111111111</v>
      </c>
      <c r="Y24" s="11">
        <f ca="1">IF(ISERROR(OFFSET(raw!$B$2,Progress!N24,4)),"",OFFSET(raw!$B$2,Progress!N24,4))</f>
        <v>0.6138888888888888</v>
      </c>
      <c r="Z24" s="12">
        <f t="shared" si="3"/>
        <v>0.3590277777777777</v>
      </c>
      <c r="AA24" s="13">
        <f t="shared" si="10"/>
        <v>0.35905177777777775</v>
      </c>
      <c r="AB24" s="8">
        <f t="shared" si="4"/>
        <v>111</v>
      </c>
      <c r="AC24" s="9">
        <f ca="1" t="shared" si="5"/>
        <v>3</v>
      </c>
      <c r="AD24">
        <f t="shared" si="11"/>
        <v>1.0700934444444445</v>
      </c>
      <c r="AE24">
        <f t="shared" si="12"/>
        <v>2.066482333333333</v>
      </c>
      <c r="AF24">
        <f t="shared" si="13"/>
      </c>
      <c r="AG24">
        <f t="shared" si="14"/>
        <v>4.062385111111111</v>
      </c>
      <c r="AH24">
        <f t="shared" si="15"/>
        <v>5.058426777777777</v>
      </c>
      <c r="AI24">
        <f t="shared" si="16"/>
        <v>6.053010111111111</v>
      </c>
      <c r="AJ24">
        <f t="shared" si="17"/>
        <v>7.048774</v>
      </c>
      <c r="AK24">
        <f t="shared" si="18"/>
        <v>8.044051777777778</v>
      </c>
      <c r="AL24">
        <f t="shared" si="19"/>
        <v>9.040162888888888</v>
      </c>
      <c r="AM24">
        <f t="shared" si="20"/>
        <v>10.03863511111111</v>
      </c>
      <c r="AN24">
        <f t="shared" si="7"/>
        <v>10.03863511111111</v>
      </c>
      <c r="AO24" s="30">
        <f t="shared" si="21"/>
        <v>0</v>
      </c>
      <c r="AP24" s="30">
        <f t="shared" si="22"/>
        <v>0</v>
      </c>
      <c r="AQ24" s="30"/>
      <c r="AR24" s="30">
        <f t="shared" si="23"/>
        <v>0</v>
      </c>
      <c r="AS24" s="30">
        <f t="shared" si="24"/>
        <v>0</v>
      </c>
      <c r="AT24" s="30">
        <f t="shared" si="25"/>
        <v>0</v>
      </c>
      <c r="AU24" s="30">
        <f t="shared" si="26"/>
        <v>0</v>
      </c>
      <c r="AV24" s="30">
        <f t="shared" si="27"/>
        <v>0</v>
      </c>
      <c r="AW24" s="30">
        <f t="shared" si="28"/>
        <v>0</v>
      </c>
      <c r="AX24" s="30">
        <f t="shared" si="29"/>
        <v>0</v>
      </c>
      <c r="BB24" s="2"/>
    </row>
    <row r="25" spans="1:54" ht="16.5">
      <c r="A25" s="8">
        <f>ROW()</f>
        <v>25</v>
      </c>
      <c r="B25" s="8">
        <f ca="1" t="shared" si="8"/>
        <v>1217</v>
      </c>
      <c r="C25" s="8" t="str">
        <f t="shared" si="9"/>
        <v>12</v>
      </c>
      <c r="D25" s="59">
        <v>0.2548611111111111</v>
      </c>
      <c r="E25" s="8">
        <f>IF(ISERROR(MATCH(E$1&amp;$B25,raw!$C$3:$C$1001,0)),"",MATCH(E$1&amp;$B25,raw!$C$3:$C$1001,0))</f>
        <v>10</v>
      </c>
      <c r="F25" s="8">
        <f>IF(ISERROR(MATCH(F$1&amp;$B25,raw!$C$3:$C$1001,0)),"",MATCH(F$1&amp;$B25,raw!$C$3:$C$1001,0))</f>
        <v>57</v>
      </c>
      <c r="G25" s="8">
        <f>IF(ISERROR(MATCH(G$1&amp;$B25,raw!$C$3:$C$1001,0)),"",MATCH(G$1&amp;$B25,raw!$C$3:$C$1001,0))</f>
      </c>
      <c r="H25" s="8">
        <f>IF(ISERROR(MATCH(H$1&amp;$B25,raw!$C$3:$C$1001,0)),"",MATCH(H$1&amp;$B25,raw!$C$3:$C$1001,0))</f>
        <v>93</v>
      </c>
      <c r="I25" s="8">
        <f>IF(ISERROR(MATCH(I$1&amp;$B25,raw!$C$3:$C$1001,0)),"",MATCH(I$1&amp;$B25,raw!$C$3:$C$1001,0))</f>
        <v>131</v>
      </c>
      <c r="J25" s="8">
        <f>IF(ISERROR(MATCH(J$1&amp;$B25,raw!$C$3:$C$1001,0)),"",MATCH(J$1&amp;$B25,raw!$C$3:$C$1001,0))</f>
        <v>250</v>
      </c>
      <c r="K25" s="8">
        <f>IF(ISERROR(MATCH(K$1&amp;$B25,raw!$C$3:$C$1001,0)),"",MATCH(K$1&amp;$B25,raw!$C$3:$C$1001,0))</f>
        <v>271</v>
      </c>
      <c r="L25" s="8">
        <f>IF(ISERROR(MATCH(L$1&amp;$B25,raw!$C$3:$C$1001,0)),"",MATCH(L$1&amp;$B25,raw!$C$3:$C$1001,0))</f>
        <v>382</v>
      </c>
      <c r="M25" s="8">
        <f>IF(ISERROR(MATCH(M$1&amp;$B25,raw!$C$3:$C$1001,0)),"",MATCH(M$1&amp;$B25,raw!$C$3:$C$1001,0))</f>
        <v>403</v>
      </c>
      <c r="N25" s="9">
        <f>IF(ISERROR(MATCH(N$1&amp;$B25,raw!$C$3:$C$1001,0)),"",MATCH(N$1&amp;$B25,raw!$C$3:$C$1001,0))</f>
        <v>419</v>
      </c>
      <c r="O25" s="10">
        <f t="shared" si="2"/>
        <v>0.2548611111111111</v>
      </c>
      <c r="P25" s="10">
        <f ca="1">IF(ISERROR(OFFSET(raw!$B$2,Progress!E25,4)),"",OFFSET(raw!$B$2,Progress!E25,4))</f>
        <v>0.3034722222222222</v>
      </c>
      <c r="Q25" s="10">
        <f ca="1">IF(ISERROR(OFFSET(raw!$B$2,Progress!F25,4)),"",OFFSET(raw!$B$2,Progress!F25,4))</f>
        <v>0.3444444444444445</v>
      </c>
      <c r="R25" s="10">
        <f ca="1">IF(ISERROR(OFFSET(raw!$B$2,Progress!G25,4)),"",OFFSET(raw!$B$2,Progress!G25,4))</f>
      </c>
      <c r="S25" s="10">
        <f ca="1">IF(ISERROR(OFFSET(raw!$B$2,Progress!H25,4)),"",OFFSET(raw!$B$2,Progress!H25,4))</f>
        <v>0.3875</v>
      </c>
      <c r="T25" s="10">
        <f ca="1">IF(ISERROR(OFFSET(raw!$B$2,Progress!I25,4)),"",OFFSET(raw!$B$2,Progress!I25,4))</f>
        <v>0.4270833333333333</v>
      </c>
      <c r="U25" s="10">
        <f ca="1">IF(ISERROR(OFFSET(raw!$B$2,Progress!J25,4)),"",OFFSET(raw!$B$2,Progress!J25,4))</f>
        <v>0.49374999999999997</v>
      </c>
      <c r="V25" s="10">
        <f ca="1">IF(ISERROR(OFFSET(raw!$B$2,Progress!K25,4)),"",OFFSET(raw!$B$2,Progress!K25,4))</f>
        <v>0.5388888888888889</v>
      </c>
      <c r="W25" s="10">
        <f ca="1">IF(ISERROR(OFFSET(raw!$B$2,Progress!L25,4)),"",OFFSET(raw!$B$2,Progress!L25,4))</f>
        <v>0.5847222222222223</v>
      </c>
      <c r="X25" s="10">
        <f ca="1">IF(ISERROR(OFFSET(raw!$B$2,Progress!M25,4)),"",OFFSET(raw!$B$2,Progress!M25,4))</f>
        <v>0.6243055555555556</v>
      </c>
      <c r="Y25" s="11">
        <f ca="1">IF(ISERROR(OFFSET(raw!$B$2,Progress!N25,4)),"",OFFSET(raw!$B$2,Progress!N25,4))</f>
        <v>0.6381944444444444</v>
      </c>
      <c r="Z25" s="12">
        <f t="shared" si="3"/>
        <v>0.3833333333333333</v>
      </c>
      <c r="AA25" s="13">
        <f t="shared" si="10"/>
        <v>0.3833583333333333</v>
      </c>
      <c r="AB25" s="8">
        <f t="shared" si="4"/>
        <v>111</v>
      </c>
      <c r="AC25" s="9">
        <f ca="1" t="shared" si="5"/>
        <v>5</v>
      </c>
      <c r="AD25">
        <f t="shared" si="11"/>
        <v>1.0696777777777777</v>
      </c>
      <c r="AE25">
        <f t="shared" si="12"/>
        <v>2.0655805555555555</v>
      </c>
      <c r="AF25">
        <f t="shared" si="13"/>
      </c>
      <c r="AG25">
        <f t="shared" si="14"/>
        <v>4.061275</v>
      </c>
      <c r="AH25">
        <f t="shared" si="15"/>
        <v>5.057316666666667</v>
      </c>
      <c r="AI25">
        <f t="shared" si="16"/>
        <v>6.05065</v>
      </c>
      <c r="AJ25">
        <f t="shared" si="17"/>
        <v>7.046136111111111</v>
      </c>
      <c r="AK25">
        <f t="shared" si="18"/>
        <v>8.04155277777778</v>
      </c>
      <c r="AL25">
        <f t="shared" si="19"/>
        <v>9.037594444444446</v>
      </c>
      <c r="AM25">
        <f t="shared" si="20"/>
        <v>10.036205555555556</v>
      </c>
      <c r="AN25">
        <f t="shared" si="7"/>
        <v>10.036205555555556</v>
      </c>
      <c r="AO25" s="30">
        <f t="shared" si="21"/>
        <v>0</v>
      </c>
      <c r="AP25" s="30">
        <f t="shared" si="22"/>
        <v>0</v>
      </c>
      <c r="AQ25" s="30"/>
      <c r="AR25" s="30">
        <f t="shared" si="23"/>
        <v>0</v>
      </c>
      <c r="AS25" s="30">
        <f t="shared" si="24"/>
        <v>0</v>
      </c>
      <c r="AT25" s="30">
        <f t="shared" si="25"/>
        <v>0</v>
      </c>
      <c r="AU25" s="30">
        <f t="shared" si="26"/>
        <v>0</v>
      </c>
      <c r="AV25" s="30">
        <f t="shared" si="27"/>
        <v>0</v>
      </c>
      <c r="AW25" s="30">
        <f t="shared" si="28"/>
        <v>0</v>
      </c>
      <c r="AX25" s="30">
        <f t="shared" si="29"/>
        <v>1</v>
      </c>
      <c r="BB25" s="2"/>
    </row>
    <row r="26" spans="1:50" ht="16.5">
      <c r="A26" s="8">
        <f>ROW()</f>
        <v>26</v>
      </c>
      <c r="B26" s="8">
        <f ca="1" t="shared" si="8"/>
        <v>1218</v>
      </c>
      <c r="C26" s="8" t="str">
        <f t="shared" si="9"/>
        <v>12</v>
      </c>
      <c r="D26" s="59">
        <v>0.2548611111111111</v>
      </c>
      <c r="E26" s="8">
        <f>IF(ISERROR(MATCH(E$1&amp;$B26,raw!$C$3:$C$1001,0)),"",MATCH(E$1&amp;$B26,raw!$C$3:$C$1001,0))</f>
        <v>20</v>
      </c>
      <c r="F26" s="8">
        <f>IF(ISERROR(MATCH(F$1&amp;$B26,raw!$C$3:$C$1001,0)),"",MATCH(F$1&amp;$B26,raw!$C$3:$C$1001,0))</f>
        <v>74</v>
      </c>
      <c r="G26" s="8">
        <f>IF(ISERROR(MATCH(G$1&amp;$B26,raw!$C$3:$C$1001,0)),"",MATCH(G$1&amp;$B26,raw!$C$3:$C$1001,0))</f>
      </c>
      <c r="H26" s="8">
        <f>IF(ISERROR(MATCH(H$1&amp;$B26,raw!$C$3:$C$1001,0)),"",MATCH(H$1&amp;$B26,raw!$C$3:$C$1001,0))</f>
        <v>111</v>
      </c>
      <c r="I26" s="8">
        <f>IF(ISERROR(MATCH(I$1&amp;$B26,raw!$C$3:$C$1001,0)),"",MATCH(I$1&amp;$B26,raw!$C$3:$C$1001,0))</f>
        <v>142</v>
      </c>
      <c r="J26" s="8">
        <f>IF(ISERROR(MATCH(J$1&amp;$B26,raw!$C$3:$C$1001,0)),"",MATCH(J$1&amp;$B26,raw!$C$3:$C$1001,0))</f>
        <v>251</v>
      </c>
      <c r="K26" s="8">
        <f>IF(ISERROR(MATCH(K$1&amp;$B26,raw!$C$3:$C$1001,0)),"",MATCH(K$1&amp;$B26,raw!$C$3:$C$1001,0))</f>
        <v>308</v>
      </c>
      <c r="L26" s="8">
        <f>IF(ISERROR(MATCH(L$1&amp;$B26,raw!$C$3:$C$1001,0)),"",MATCH(L$1&amp;$B26,raw!$C$3:$C$1001,0))</f>
        <v>439</v>
      </c>
      <c r="M26" s="8">
        <f>IF(ISERROR(MATCH(M$1&amp;$B26,raw!$C$3:$C$1001,0)),"",MATCH(M$1&amp;$B26,raw!$C$3:$C$1001,0))</f>
        <v>452</v>
      </c>
      <c r="N26" s="9">
        <f>IF(ISERROR(MATCH(N$1&amp;$B26,raw!$C$3:$C$1001,0)),"",MATCH(N$1&amp;$B26,raw!$C$3:$C$1001,0))</f>
        <v>497</v>
      </c>
      <c r="O26" s="10">
        <f t="shared" si="2"/>
        <v>0.2548611111111111</v>
      </c>
      <c r="P26" s="10">
        <f ca="1">IF(ISERROR(OFFSET(raw!$B$2,Progress!E26,4)),"",OFFSET(raw!$B$2,Progress!E26,4))</f>
        <v>0.30972222222222223</v>
      </c>
      <c r="Q26" s="10">
        <f ca="1">IF(ISERROR(OFFSET(raw!$B$2,Progress!F26,4)),"",OFFSET(raw!$B$2,Progress!F26,4))</f>
        <v>0.3576388888888889</v>
      </c>
      <c r="R26" s="10">
        <f ca="1">IF(ISERROR(OFFSET(raw!$B$2,Progress!G26,4)),"",OFFSET(raw!$B$2,Progress!G26,4))</f>
      </c>
      <c r="S26" s="10">
        <f ca="1">IF(ISERROR(OFFSET(raw!$B$2,Progress!H26,4)),"",OFFSET(raw!$B$2,Progress!H26,4))</f>
        <v>0.3986111111111111</v>
      </c>
      <c r="T26" s="10">
        <f ca="1">IF(ISERROR(OFFSET(raw!$B$2,Progress!I26,4)),"",OFFSET(raw!$B$2,Progress!I26,4))</f>
        <v>0.44027777777777777</v>
      </c>
      <c r="U26" s="10">
        <f ca="1">IF(ISERROR(OFFSET(raw!$B$2,Progress!J26,4)),"",OFFSET(raw!$B$2,Progress!J26,4))</f>
        <v>0.5194444444444445</v>
      </c>
      <c r="V26" s="10">
        <f ca="1">IF(ISERROR(OFFSET(raw!$B$2,Progress!K26,4)),"",OFFSET(raw!$B$2,Progress!K26,4))</f>
        <v>0.5701388888888889</v>
      </c>
      <c r="W26" s="10">
        <f ca="1">IF(ISERROR(OFFSET(raw!$B$2,Progress!L26,4)),"",OFFSET(raw!$B$2,Progress!L26,4))</f>
        <v>0.6291666666666667</v>
      </c>
      <c r="X26" s="10">
        <f ca="1">IF(ISERROR(OFFSET(raw!$B$2,Progress!M26,4)),"",OFFSET(raw!$B$2,Progress!M26,4))</f>
        <v>0.68125</v>
      </c>
      <c r="Y26" s="11">
        <f ca="1">IF(ISERROR(OFFSET(raw!$B$2,Progress!N26,4)),"",OFFSET(raw!$B$2,Progress!N26,4))</f>
        <v>0.7020833333333334</v>
      </c>
      <c r="Z26" s="12">
        <f t="shared" si="3"/>
        <v>0.4472222222222223</v>
      </c>
      <c r="AA26" s="13">
        <f t="shared" si="10"/>
        <v>0.4472482222222223</v>
      </c>
      <c r="AB26" s="8">
        <f t="shared" si="4"/>
        <v>111</v>
      </c>
      <c r="AC26" s="9">
        <f ca="1" t="shared" si="5"/>
        <v>9</v>
      </c>
      <c r="AD26">
        <f t="shared" si="11"/>
        <v>1.0690537777777778</v>
      </c>
      <c r="AE26">
        <f t="shared" si="12"/>
        <v>2.0642621111111112</v>
      </c>
      <c r="AF26">
        <f t="shared" si="13"/>
      </c>
      <c r="AG26">
        <f t="shared" si="14"/>
        <v>4.060164888888889</v>
      </c>
      <c r="AH26">
        <f t="shared" si="15"/>
        <v>5.055998222222223</v>
      </c>
      <c r="AI26">
        <f t="shared" si="16"/>
        <v>6.048081555555556</v>
      </c>
      <c r="AJ26">
        <f t="shared" si="17"/>
        <v>7.0430121111111115</v>
      </c>
      <c r="AK26">
        <f t="shared" si="18"/>
        <v>8.037109333333333</v>
      </c>
      <c r="AL26">
        <f t="shared" si="19"/>
        <v>9.031901</v>
      </c>
      <c r="AM26">
        <f t="shared" si="20"/>
        <v>10.029817666666666</v>
      </c>
      <c r="AN26">
        <f t="shared" si="7"/>
        <v>10.029817666666666</v>
      </c>
      <c r="AO26" s="30">
        <f t="shared" si="21"/>
        <v>0</v>
      </c>
      <c r="AP26" s="30">
        <f t="shared" si="22"/>
        <v>0</v>
      </c>
      <c r="AQ26" s="30"/>
      <c r="AR26" s="30">
        <f t="shared" si="23"/>
        <v>0</v>
      </c>
      <c r="AS26" s="30">
        <f t="shared" si="24"/>
        <v>0</v>
      </c>
      <c r="AT26" s="30">
        <f t="shared" si="25"/>
        <v>0</v>
      </c>
      <c r="AU26" s="30">
        <f t="shared" si="26"/>
        <v>0</v>
      </c>
      <c r="AV26" s="30">
        <f t="shared" si="27"/>
        <v>0</v>
      </c>
      <c r="AW26" s="30">
        <f t="shared" si="28"/>
        <v>1</v>
      </c>
      <c r="AX26" s="30">
        <f t="shared" si="29"/>
        <v>0</v>
      </c>
    </row>
    <row r="27" spans="1:50" ht="16.5">
      <c r="A27" s="8">
        <f>ROW()</f>
        <v>27</v>
      </c>
      <c r="B27" s="8">
        <f ca="1" t="shared" si="8"/>
        <v>1301</v>
      </c>
      <c r="C27" s="8" t="str">
        <f t="shared" si="9"/>
        <v>13</v>
      </c>
      <c r="D27" s="59">
        <v>0.42569444444444443</v>
      </c>
      <c r="E27" s="8">
        <f>IF(ISERROR(MATCH(E$1&amp;$B27,raw!$C$3:$C$1001,0)),"",MATCH(E$1&amp;$B27,raw!$C$3:$C$1001,0))</f>
      </c>
      <c r="F27" s="8">
        <f>IF(ISERROR(MATCH(F$1&amp;$B27,raw!$C$3:$C$1001,0)),"",MATCH(F$1&amp;$B27,raw!$C$3:$C$1001,0))</f>
      </c>
      <c r="G27" s="8">
        <f>IF(ISERROR(MATCH(G$1&amp;$B27,raw!$C$3:$C$1001,0)),"",MATCH(G$1&amp;$B27,raw!$C$3:$C$1001,0))</f>
      </c>
      <c r="H27" s="8">
        <f>IF(ISERROR(MATCH(H$1&amp;$B27,raw!$C$3:$C$1001,0)),"",MATCH(H$1&amp;$B27,raw!$C$3:$C$1001,0))</f>
      </c>
      <c r="I27" s="8">
        <f>IF(ISERROR(MATCH(I$1&amp;$B27,raw!$C$3:$C$1001,0)),"",MATCH(I$1&amp;$B27,raw!$C$3:$C$1001,0))</f>
      </c>
      <c r="J27" s="8">
        <f>IF(ISERROR(MATCH(J$1&amp;$B27,raw!$C$3:$C$1001,0)),"",MATCH(J$1&amp;$B27,raw!$C$3:$C$1001,0))</f>
        <v>163</v>
      </c>
      <c r="K27" s="8">
        <f>IF(ISERROR(MATCH(K$1&amp;$B27,raw!$C$3:$C$1001,0)),"",MATCH(K$1&amp;$B27,raw!$C$3:$C$1001,0))</f>
        <v>224</v>
      </c>
      <c r="L27" s="8">
        <f>IF(ISERROR(MATCH(L$1&amp;$B27,raw!$C$3:$C$1001,0)),"",MATCH(L$1&amp;$B27,raw!$C$3:$C$1001,0))</f>
        <v>317</v>
      </c>
      <c r="M27" s="8">
        <f>IF(ISERROR(MATCH(M$1&amp;$B27,raw!$C$3:$C$1001,0)),"",MATCH(M$1&amp;$B27,raw!$C$3:$C$1001,0))</f>
        <v>368</v>
      </c>
      <c r="N27" s="9">
        <f>IF(ISERROR(MATCH(N$1&amp;$B27,raw!$C$3:$C$1001,0)),"",MATCH(N$1&amp;$B27,raw!$C$3:$C$1001,0))</f>
        <v>420</v>
      </c>
      <c r="O27" s="10">
        <f t="shared" si="2"/>
        <v>0.42569444444444443</v>
      </c>
      <c r="P27" s="10">
        <f ca="1">IF(ISERROR(OFFSET(raw!$B$2,Progress!E27,4)),"",OFFSET(raw!$B$2,Progress!E27,4))</f>
      </c>
      <c r="Q27" s="10">
        <f ca="1">IF(ISERROR(OFFSET(raw!$B$2,Progress!F27,4)),"",OFFSET(raw!$B$2,Progress!F27,4))</f>
      </c>
      <c r="R27" s="10">
        <f ca="1">IF(ISERROR(OFFSET(raw!$B$2,Progress!G27,4)),"",OFFSET(raw!$B$2,Progress!G27,4))</f>
      </c>
      <c r="S27" s="10">
        <f ca="1">IF(ISERROR(OFFSET(raw!$B$2,Progress!H27,4)),"",OFFSET(raw!$B$2,Progress!H27,4))</f>
      </c>
      <c r="T27" s="10">
        <f ca="1">IF(ISERROR(OFFSET(raw!$B$2,Progress!I27,4)),"",OFFSET(raw!$B$2,Progress!I27,4))</f>
      </c>
      <c r="U27" s="10">
        <f ca="1">IF(ISERROR(OFFSET(raw!$B$2,Progress!J27,4)),"",OFFSET(raw!$B$2,Progress!J27,4))</f>
        <v>0.4694444444444445</v>
      </c>
      <c r="V27" s="10">
        <f ca="1">IF(ISERROR(OFFSET(raw!$B$2,Progress!K27,4)),"",OFFSET(raw!$B$2,Progress!K27,4))</f>
        <v>0.5118055555555555</v>
      </c>
      <c r="W27" s="10">
        <f ca="1">IF(ISERROR(OFFSET(raw!$B$2,Progress!L27,4)),"",OFFSET(raw!$B$2,Progress!L27,4))</f>
        <v>0.5701388888888889</v>
      </c>
      <c r="X27" s="10">
        <f ca="1">IF(ISERROR(OFFSET(raw!$B$2,Progress!M27,4)),"",OFFSET(raw!$B$2,Progress!M27,4))</f>
        <v>0.6194444444444445</v>
      </c>
      <c r="Y27" s="11">
        <f ca="1">IF(ISERROR(OFFSET(raw!$B$2,Progress!N27,4)),"",OFFSET(raw!$B$2,Progress!N27,4))</f>
        <v>0.6409722222222222</v>
      </c>
      <c r="Z27" s="12">
        <f t="shared" si="3"/>
        <v>0.21527777777777773</v>
      </c>
      <c r="AA27" s="13">
        <f t="shared" si="10"/>
        <v>0.21530477777777773</v>
      </c>
      <c r="AB27" s="8">
        <f t="shared" si="4"/>
        <v>112</v>
      </c>
      <c r="AC27" s="9">
        <f ca="1" t="shared" si="5"/>
        <v>7</v>
      </c>
      <c r="AD27">
        <f t="shared" si="11"/>
      </c>
      <c r="AE27">
        <f t="shared" si="12"/>
      </c>
      <c r="AF27">
        <f t="shared" si="13"/>
      </c>
      <c r="AG27">
        <f t="shared" si="14"/>
      </c>
      <c r="AH27">
        <f t="shared" si="15"/>
      </c>
      <c r="AI27">
        <f t="shared" si="16"/>
        <v>6.053082555555556</v>
      </c>
      <c r="AJ27">
        <f t="shared" si="17"/>
        <v>7.048846444444445</v>
      </c>
      <c r="AK27">
        <f t="shared" si="18"/>
        <v>8.04301311111111</v>
      </c>
      <c r="AL27">
        <f t="shared" si="19"/>
        <v>9.038082555555555</v>
      </c>
      <c r="AM27">
        <f t="shared" si="20"/>
        <v>10.035929777777778</v>
      </c>
      <c r="AN27">
        <f t="shared" si="7"/>
        <v>10.035929777777778</v>
      </c>
      <c r="AO27" s="30" t="e">
        <f t="shared" si="21"/>
        <v>#VALUE!</v>
      </c>
      <c r="AP27" s="30" t="e">
        <f t="shared" si="22"/>
        <v>#VALUE!</v>
      </c>
      <c r="AQ27" s="30"/>
      <c r="AR27" s="30" t="e">
        <f t="shared" si="23"/>
        <v>#VALUE!</v>
      </c>
      <c r="AS27" s="30" t="e">
        <f t="shared" si="24"/>
        <v>#VALUE!</v>
      </c>
      <c r="AT27" s="30" t="e">
        <f t="shared" si="25"/>
        <v>#VALUE!</v>
      </c>
      <c r="AU27" s="30">
        <f t="shared" si="26"/>
        <v>0</v>
      </c>
      <c r="AV27" s="30">
        <f t="shared" si="27"/>
        <v>0</v>
      </c>
      <c r="AW27" s="30">
        <f t="shared" si="28"/>
        <v>1</v>
      </c>
      <c r="AX27" s="30">
        <f t="shared" si="29"/>
        <v>0</v>
      </c>
    </row>
    <row r="28" spans="1:50" ht="16.5">
      <c r="A28" s="8">
        <f>ROW()</f>
        <v>28</v>
      </c>
      <c r="B28" s="8">
        <f ca="1" t="shared" si="8"/>
        <v>1302</v>
      </c>
      <c r="C28" s="8" t="str">
        <f t="shared" si="9"/>
        <v>13</v>
      </c>
      <c r="D28" s="59">
        <v>0.42569444444444443</v>
      </c>
      <c r="E28" s="8">
        <f>IF(ISERROR(MATCH(E$1&amp;$B28,raw!$C$3:$C$1001,0)),"",MATCH(E$1&amp;$B28,raw!$C$3:$C$1001,0))</f>
      </c>
      <c r="F28" s="8">
        <f>IF(ISERROR(MATCH(F$1&amp;$B28,raw!$C$3:$C$1001,0)),"",MATCH(F$1&amp;$B28,raw!$C$3:$C$1001,0))</f>
      </c>
      <c r="G28" s="8">
        <f>IF(ISERROR(MATCH(G$1&amp;$B28,raw!$C$3:$C$1001,0)),"",MATCH(G$1&amp;$B28,raw!$C$3:$C$1001,0))</f>
      </c>
      <c r="H28" s="8">
        <f>IF(ISERROR(MATCH(H$1&amp;$B28,raw!$C$3:$C$1001,0)),"",MATCH(H$1&amp;$B28,raw!$C$3:$C$1001,0))</f>
      </c>
      <c r="I28" s="8">
        <f>IF(ISERROR(MATCH(I$1&amp;$B28,raw!$C$3:$C$1001,0)),"",MATCH(I$1&amp;$B28,raw!$C$3:$C$1001,0))</f>
      </c>
      <c r="J28" s="8">
        <f>IF(ISERROR(MATCH(J$1&amp;$B28,raw!$C$3:$C$1001,0)),"",MATCH(J$1&amp;$B28,raw!$C$3:$C$1001,0))</f>
        <v>166</v>
      </c>
      <c r="K28" s="8">
        <f>IF(ISERROR(MATCH(K$1&amp;$B28,raw!$C$3:$C$1001,0)),"",MATCH(K$1&amp;$B28,raw!$C$3:$C$1001,0))</f>
        <v>228</v>
      </c>
      <c r="L28" s="8">
        <f>IF(ISERROR(MATCH(L$1&amp;$B28,raw!$C$3:$C$1001,0)),"",MATCH(L$1&amp;$B28,raw!$C$3:$C$1001,0))</f>
        <v>319</v>
      </c>
      <c r="M28" s="8">
        <f>IF(ISERROR(MATCH(M$1&amp;$B28,raw!$C$3:$C$1001,0)),"",MATCH(M$1&amp;$B28,raw!$C$3:$C$1001,0))</f>
        <v>407</v>
      </c>
      <c r="N28" s="9">
        <f>IF(ISERROR(MATCH(N$1&amp;$B28,raw!$C$3:$C$1001,0)),"",MATCH(N$1&amp;$B28,raw!$C$3:$C$1001,0))</f>
        <v>468</v>
      </c>
      <c r="O28" s="10">
        <f t="shared" si="2"/>
        <v>0.42569444444444443</v>
      </c>
      <c r="P28" s="10">
        <f ca="1">IF(ISERROR(OFFSET(raw!$B$2,Progress!E28,4)),"",OFFSET(raw!$B$2,Progress!E28,4))</f>
      </c>
      <c r="Q28" s="10">
        <f ca="1">IF(ISERROR(OFFSET(raw!$B$2,Progress!F28,4)),"",OFFSET(raw!$B$2,Progress!F28,4))</f>
      </c>
      <c r="R28" s="10">
        <f ca="1">IF(ISERROR(OFFSET(raw!$B$2,Progress!G28,4)),"",OFFSET(raw!$B$2,Progress!G28,4))</f>
      </c>
      <c r="S28" s="10">
        <f ca="1">IF(ISERROR(OFFSET(raw!$B$2,Progress!H28,4)),"",OFFSET(raw!$B$2,Progress!H28,4))</f>
      </c>
      <c r="T28" s="10">
        <f ca="1">IF(ISERROR(OFFSET(raw!$B$2,Progress!I28,4)),"",OFFSET(raw!$B$2,Progress!I28,4))</f>
      </c>
      <c r="U28" s="10">
        <f ca="1">IF(ISERROR(OFFSET(raw!$B$2,Progress!J28,4)),"",OFFSET(raw!$B$2,Progress!J28,4))</f>
        <v>0.47291666666666665</v>
      </c>
      <c r="V28" s="10">
        <f ca="1">IF(ISERROR(OFFSET(raw!$B$2,Progress!K28,4)),"",OFFSET(raw!$B$2,Progress!K28,4))</f>
        <v>0.5208333333333334</v>
      </c>
      <c r="W28" s="10">
        <f ca="1">IF(ISERROR(OFFSET(raw!$B$2,Progress!L28,4)),"",OFFSET(raw!$B$2,Progress!L28,4))</f>
        <v>0.579861111111111</v>
      </c>
      <c r="X28" s="10">
        <f ca="1">IF(ISERROR(OFFSET(raw!$B$2,Progress!M28,4)),"",OFFSET(raw!$B$2,Progress!M28,4))</f>
        <v>0.6298611111111111</v>
      </c>
      <c r="Y28" s="11">
        <f ca="1">IF(ISERROR(OFFSET(raw!$B$2,Progress!N28,4)),"",OFFSET(raw!$B$2,Progress!N28,4))</f>
        <v>0.6576388888888889</v>
      </c>
      <c r="Z28" s="12">
        <f t="shared" si="3"/>
        <v>0.23194444444444445</v>
      </c>
      <c r="AA28" s="13">
        <f t="shared" si="10"/>
        <v>0.23197244444444445</v>
      </c>
      <c r="AB28" s="8">
        <f t="shared" si="4"/>
        <v>112</v>
      </c>
      <c r="AC28" s="9">
        <f ca="1" t="shared" si="5"/>
        <v>10</v>
      </c>
      <c r="AD28">
        <f t="shared" si="11"/>
      </c>
      <c r="AE28">
        <f t="shared" si="12"/>
      </c>
      <c r="AF28">
        <f t="shared" si="13"/>
      </c>
      <c r="AG28">
        <f t="shared" si="14"/>
      </c>
      <c r="AH28">
        <f t="shared" si="15"/>
      </c>
      <c r="AI28">
        <f t="shared" si="16"/>
        <v>6.052736333333334</v>
      </c>
      <c r="AJ28">
        <f t="shared" si="17"/>
        <v>7.047944666666667</v>
      </c>
      <c r="AK28">
        <f t="shared" si="18"/>
        <v>8.042041888888889</v>
      </c>
      <c r="AL28">
        <f t="shared" si="19"/>
        <v>9.03704188888889</v>
      </c>
      <c r="AM28">
        <f t="shared" si="20"/>
        <v>10.034264111111112</v>
      </c>
      <c r="AN28">
        <f t="shared" si="7"/>
        <v>10.034264111111112</v>
      </c>
      <c r="AO28" s="30" t="e">
        <f t="shared" si="21"/>
        <v>#VALUE!</v>
      </c>
      <c r="AP28" s="30" t="e">
        <f t="shared" si="22"/>
        <v>#VALUE!</v>
      </c>
      <c r="AQ28" s="30"/>
      <c r="AR28" s="30" t="e">
        <f t="shared" si="23"/>
        <v>#VALUE!</v>
      </c>
      <c r="AS28" s="30" t="e">
        <f t="shared" si="24"/>
        <v>#VALUE!</v>
      </c>
      <c r="AT28" s="30" t="e">
        <f t="shared" si="25"/>
        <v>#VALUE!</v>
      </c>
      <c r="AU28" s="30">
        <f t="shared" si="26"/>
        <v>0</v>
      </c>
      <c r="AV28" s="30">
        <f t="shared" si="27"/>
        <v>0</v>
      </c>
      <c r="AW28" s="30">
        <f t="shared" si="28"/>
        <v>1</v>
      </c>
      <c r="AX28" s="30">
        <f t="shared" si="29"/>
        <v>0</v>
      </c>
    </row>
    <row r="29" spans="1:50" ht="16.5">
      <c r="A29" s="8">
        <f>ROW()</f>
        <v>29</v>
      </c>
      <c r="B29" s="8">
        <f ca="1" t="shared" si="8"/>
        <v>1303</v>
      </c>
      <c r="C29" s="8" t="str">
        <f t="shared" si="9"/>
        <v>13</v>
      </c>
      <c r="D29" s="59">
        <v>0.42569444444444443</v>
      </c>
      <c r="E29" s="8">
        <f>IF(ISERROR(MATCH(E$1&amp;$B29,raw!$C$3:$C$1001,0)),"",MATCH(E$1&amp;$B29,raw!$C$3:$C$1001,0))</f>
      </c>
      <c r="F29" s="8">
        <f>IF(ISERROR(MATCH(F$1&amp;$B29,raw!$C$3:$C$1001,0)),"",MATCH(F$1&amp;$B29,raw!$C$3:$C$1001,0))</f>
      </c>
      <c r="G29" s="8">
        <f>IF(ISERROR(MATCH(G$1&amp;$B29,raw!$C$3:$C$1001,0)),"",MATCH(G$1&amp;$B29,raw!$C$3:$C$1001,0))</f>
      </c>
      <c r="H29" s="8">
        <f>IF(ISERROR(MATCH(H$1&amp;$B29,raw!$C$3:$C$1001,0)),"",MATCH(H$1&amp;$B29,raw!$C$3:$C$1001,0))</f>
      </c>
      <c r="I29" s="8">
        <f>IF(ISERROR(MATCH(I$1&amp;$B29,raw!$C$3:$C$1001,0)),"",MATCH(I$1&amp;$B29,raw!$C$3:$C$1001,0))</f>
      </c>
      <c r="J29" s="8">
        <f>IF(ISERROR(MATCH(J$1&amp;$B29,raw!$C$3:$C$1001,0)),"",MATCH(J$1&amp;$B29,raw!$C$3:$C$1001,0))</f>
        <v>198</v>
      </c>
      <c r="K29" s="8">
        <f>IF(ISERROR(MATCH(K$1&amp;$B29,raw!$C$3:$C$1001,0)),"",MATCH(K$1&amp;$B29,raw!$C$3:$C$1001,0))</f>
        <v>229</v>
      </c>
      <c r="L29" s="8">
        <f>IF(ISERROR(MATCH(L$1&amp;$B29,raw!$C$3:$C$1001,0)),"",MATCH(L$1&amp;$B29,raw!$C$3:$C$1001,0))</f>
        <v>318</v>
      </c>
      <c r="M29" s="8">
        <f>IF(ISERROR(MATCH(M$1&amp;$B29,raw!$C$3:$C$1001,0)),"",MATCH(M$1&amp;$B29,raw!$C$3:$C$1001,0))</f>
        <v>364</v>
      </c>
      <c r="N29" s="9">
        <f>IF(ISERROR(MATCH(N$1&amp;$B29,raw!$C$3:$C$1001,0)),"",MATCH(N$1&amp;$B29,raw!$C$3:$C$1001,0))</f>
        <v>421</v>
      </c>
      <c r="O29" s="10">
        <f t="shared" si="2"/>
        <v>0.42569444444444443</v>
      </c>
      <c r="P29" s="10">
        <f ca="1">IF(ISERROR(OFFSET(raw!$B$2,Progress!E29,4)),"",OFFSET(raw!$B$2,Progress!E29,4))</f>
      </c>
      <c r="Q29" s="10">
        <f ca="1">IF(ISERROR(OFFSET(raw!$B$2,Progress!F29,4)),"",OFFSET(raw!$B$2,Progress!F29,4))</f>
      </c>
      <c r="R29" s="10">
        <f ca="1">IF(ISERROR(OFFSET(raw!$B$2,Progress!G29,4)),"",OFFSET(raw!$B$2,Progress!G29,4))</f>
      </c>
      <c r="S29" s="10">
        <f ca="1">IF(ISERROR(OFFSET(raw!$B$2,Progress!H29,4)),"",OFFSET(raw!$B$2,Progress!H29,4))</f>
      </c>
      <c r="T29" s="10">
        <f ca="1">IF(ISERROR(OFFSET(raw!$B$2,Progress!I29,4)),"",OFFSET(raw!$B$2,Progress!I29,4))</f>
      </c>
      <c r="U29" s="10">
        <f ca="1">IF(ISERROR(OFFSET(raw!$B$2,Progress!J29,4)),"",OFFSET(raw!$B$2,Progress!J29,4))</f>
        <v>0.4756944444444444</v>
      </c>
      <c r="V29" s="10">
        <f ca="1">IF(ISERROR(OFFSET(raw!$B$2,Progress!K29,4)),"",OFFSET(raw!$B$2,Progress!K29,4))</f>
        <v>0.5208333333333334</v>
      </c>
      <c r="W29" s="10">
        <f ca="1">IF(ISERROR(OFFSET(raw!$B$2,Progress!L29,4)),"",OFFSET(raw!$B$2,Progress!L29,4))</f>
        <v>0.5701388888888889</v>
      </c>
      <c r="X29" s="10">
        <f ca="1">IF(ISERROR(OFFSET(raw!$B$2,Progress!M29,4)),"",OFFSET(raw!$B$2,Progress!M29,4))</f>
        <v>0.6152777777777778</v>
      </c>
      <c r="Y29" s="11">
        <f ca="1">IF(ISERROR(OFFSET(raw!$B$2,Progress!N29,4)),"",OFFSET(raw!$B$2,Progress!N29,4))</f>
        <v>0.6347222222222222</v>
      </c>
      <c r="Z29" s="12">
        <f t="shared" si="3"/>
        <v>0.20902777777777776</v>
      </c>
      <c r="AA29" s="13">
        <f t="shared" si="10"/>
        <v>0.20905677777777776</v>
      </c>
      <c r="AB29" s="8">
        <f t="shared" si="4"/>
        <v>112</v>
      </c>
      <c r="AC29" s="9">
        <f ca="1" t="shared" si="5"/>
        <v>6</v>
      </c>
      <c r="AD29">
        <f t="shared" si="11"/>
      </c>
      <c r="AE29">
        <f t="shared" si="12"/>
      </c>
      <c r="AF29">
        <f t="shared" si="13"/>
      </c>
      <c r="AG29">
        <f t="shared" si="14"/>
      </c>
      <c r="AH29">
        <f t="shared" si="15"/>
      </c>
      <c r="AI29">
        <f t="shared" si="16"/>
        <v>6.052459555555555</v>
      </c>
      <c r="AJ29">
        <f t="shared" si="17"/>
        <v>7.047945666666666</v>
      </c>
      <c r="AK29">
        <f t="shared" si="18"/>
        <v>8.04301511111111</v>
      </c>
      <c r="AL29">
        <f t="shared" si="19"/>
        <v>9.038501222222221</v>
      </c>
      <c r="AM29">
        <f t="shared" si="20"/>
        <v>10.036556777777777</v>
      </c>
      <c r="AN29">
        <f t="shared" si="7"/>
        <v>10.036556777777777</v>
      </c>
      <c r="AO29" s="30" t="e">
        <f t="shared" si="21"/>
        <v>#VALUE!</v>
      </c>
      <c r="AP29" s="30" t="e">
        <f t="shared" si="22"/>
        <v>#VALUE!</v>
      </c>
      <c r="AQ29" s="30"/>
      <c r="AR29" s="30" t="e">
        <f t="shared" si="23"/>
        <v>#VALUE!</v>
      </c>
      <c r="AS29" s="30" t="e">
        <f t="shared" si="24"/>
        <v>#VALUE!</v>
      </c>
      <c r="AT29" s="30" t="e">
        <f t="shared" si="25"/>
        <v>#VALUE!</v>
      </c>
      <c r="AU29" s="30">
        <f t="shared" si="26"/>
        <v>0</v>
      </c>
      <c r="AV29" s="30">
        <f t="shared" si="27"/>
        <v>0</v>
      </c>
      <c r="AW29" s="30">
        <f t="shared" si="28"/>
        <v>1</v>
      </c>
      <c r="AX29" s="30">
        <f t="shared" si="29"/>
        <v>0</v>
      </c>
    </row>
    <row r="30" spans="1:50" ht="16.5">
      <c r="A30" s="8">
        <f>ROW()</f>
        <v>30</v>
      </c>
      <c r="B30" s="8">
        <f ca="1" t="shared" si="8"/>
        <v>1304</v>
      </c>
      <c r="C30" s="8" t="str">
        <f t="shared" si="9"/>
        <v>13</v>
      </c>
      <c r="D30" s="59">
        <v>0.42569444444444443</v>
      </c>
      <c r="E30" s="8">
        <f>IF(ISERROR(MATCH(E$1&amp;$B30,raw!$C$3:$C$1001,0)),"",MATCH(E$1&amp;$B30,raw!$C$3:$C$1001,0))</f>
      </c>
      <c r="F30" s="8">
        <f>IF(ISERROR(MATCH(F$1&amp;$B30,raw!$C$3:$C$1001,0)),"",MATCH(F$1&amp;$B30,raw!$C$3:$C$1001,0))</f>
      </c>
      <c r="G30" s="8">
        <f>IF(ISERROR(MATCH(G$1&amp;$B30,raw!$C$3:$C$1001,0)),"",MATCH(G$1&amp;$B30,raw!$C$3:$C$1001,0))</f>
      </c>
      <c r="H30" s="8">
        <f>IF(ISERROR(MATCH(H$1&amp;$B30,raw!$C$3:$C$1001,0)),"",MATCH(H$1&amp;$B30,raw!$C$3:$C$1001,0))</f>
      </c>
      <c r="I30" s="8">
        <f>IF(ISERROR(MATCH(I$1&amp;$B30,raw!$C$3:$C$1001,0)),"",MATCH(I$1&amp;$B30,raw!$C$3:$C$1001,0))</f>
      </c>
      <c r="J30" s="8">
        <f>IF(ISERROR(MATCH(J$1&amp;$B30,raw!$C$3:$C$1001,0)),"",MATCH(J$1&amp;$B30,raw!$C$3:$C$1001,0))</f>
        <v>164</v>
      </c>
      <c r="K30" s="8">
        <f>IF(ISERROR(MATCH(K$1&amp;$B30,raw!$C$3:$C$1001,0)),"",MATCH(K$1&amp;$B30,raw!$C$3:$C$1001,0))</f>
        <v>272</v>
      </c>
      <c r="L30" s="8">
        <f>IF(ISERROR(MATCH(L$1&amp;$B30,raw!$C$3:$C$1001,0)),"",MATCH(L$1&amp;$B30,raw!$C$3:$C$1001,0))</f>
        <v>302</v>
      </c>
      <c r="M30" s="8">
        <f>IF(ISERROR(MATCH(M$1&amp;$B30,raw!$C$3:$C$1001,0)),"",MATCH(M$1&amp;$B30,raw!$C$3:$C$1001,0))</f>
        <v>313</v>
      </c>
      <c r="N30" s="9">
        <f>IF(ISERROR(MATCH(N$1&amp;$B30,raw!$C$3:$C$1001,0)),"",MATCH(N$1&amp;$B30,raw!$C$3:$C$1001,0))</f>
        <v>353</v>
      </c>
      <c r="O30" s="10">
        <f t="shared" si="2"/>
        <v>0.42569444444444443</v>
      </c>
      <c r="P30" s="10">
        <f ca="1">IF(ISERROR(OFFSET(raw!$B$2,Progress!E30,4)),"",OFFSET(raw!$B$2,Progress!E30,4))</f>
      </c>
      <c r="Q30" s="10">
        <f ca="1">IF(ISERROR(OFFSET(raw!$B$2,Progress!F30,4)),"",OFFSET(raw!$B$2,Progress!F30,4))</f>
      </c>
      <c r="R30" s="10">
        <f ca="1">IF(ISERROR(OFFSET(raw!$B$2,Progress!G30,4)),"",OFFSET(raw!$B$2,Progress!G30,4))</f>
      </c>
      <c r="S30" s="10">
        <f ca="1">IF(ISERROR(OFFSET(raw!$B$2,Progress!H30,4)),"",OFFSET(raw!$B$2,Progress!H30,4))</f>
      </c>
      <c r="T30" s="10">
        <f ca="1">IF(ISERROR(OFFSET(raw!$B$2,Progress!I30,4)),"",OFFSET(raw!$B$2,Progress!I30,4))</f>
      </c>
      <c r="U30" s="10">
        <f ca="1">IF(ISERROR(OFFSET(raw!$B$2,Progress!J30,4)),"",OFFSET(raw!$B$2,Progress!J30,4))</f>
        <v>0.46597222222222223</v>
      </c>
      <c r="V30" s="10">
        <f ca="1">IF(ISERROR(OFFSET(raw!$B$2,Progress!K30,4)),"",OFFSET(raw!$B$2,Progress!K30,4))</f>
        <v>0.5076388888888889</v>
      </c>
      <c r="W30" s="10">
        <f ca="1">IF(ISERROR(OFFSET(raw!$B$2,Progress!L30,4)),"",OFFSET(raw!$B$2,Progress!L30,4))</f>
        <v>0.545138888888889</v>
      </c>
      <c r="X30" s="10">
        <f ca="1">IF(ISERROR(OFFSET(raw!$B$2,Progress!M30,4)),"",OFFSET(raw!$B$2,Progress!M30,4))</f>
        <v>0.5826388888888888</v>
      </c>
      <c r="Y30" s="11">
        <f ca="1">IF(ISERROR(OFFSET(raw!$B$2,Progress!N30,4)),"",OFFSET(raw!$B$2,Progress!N30,4))</f>
        <v>0.6013888888888889</v>
      </c>
      <c r="Z30" s="12">
        <f t="shared" si="3"/>
        <v>0.17569444444444443</v>
      </c>
      <c r="AA30" s="13">
        <f t="shared" si="10"/>
        <v>0.17572444444444443</v>
      </c>
      <c r="AB30" s="8">
        <f t="shared" si="4"/>
        <v>112</v>
      </c>
      <c r="AC30" s="9">
        <f ca="1" t="shared" si="5"/>
        <v>2</v>
      </c>
      <c r="AD30">
        <f t="shared" si="11"/>
      </c>
      <c r="AE30">
        <f t="shared" si="12"/>
      </c>
      <c r="AF30">
        <f t="shared" si="13"/>
      </c>
      <c r="AG30">
        <f t="shared" si="14"/>
      </c>
      <c r="AH30">
        <f t="shared" si="15"/>
      </c>
      <c r="AI30">
        <f t="shared" si="16"/>
        <v>6.053432777777777</v>
      </c>
      <c r="AJ30">
        <f t="shared" si="17"/>
        <v>7.049266111111111</v>
      </c>
      <c r="AK30">
        <f t="shared" si="18"/>
        <v>8.045516111111112</v>
      </c>
      <c r="AL30">
        <f t="shared" si="19"/>
        <v>9.041766111111112</v>
      </c>
      <c r="AM30">
        <f t="shared" si="20"/>
        <v>10.039891111111112</v>
      </c>
      <c r="AN30">
        <f t="shared" si="7"/>
        <v>10.039891111111112</v>
      </c>
      <c r="AO30" s="30" t="e">
        <f t="shared" si="21"/>
        <v>#VALUE!</v>
      </c>
      <c r="AP30" s="30" t="e">
        <f t="shared" si="22"/>
        <v>#VALUE!</v>
      </c>
      <c r="AQ30" s="30"/>
      <c r="AR30" s="30" t="e">
        <f t="shared" si="23"/>
        <v>#VALUE!</v>
      </c>
      <c r="AS30" s="30" t="e">
        <f t="shared" si="24"/>
        <v>#VALUE!</v>
      </c>
      <c r="AT30" s="30" t="e">
        <f t="shared" si="25"/>
        <v>#VALUE!</v>
      </c>
      <c r="AU30" s="30">
        <f t="shared" si="26"/>
        <v>0</v>
      </c>
      <c r="AV30" s="30">
        <f t="shared" si="27"/>
        <v>0</v>
      </c>
      <c r="AW30" s="30">
        <f t="shared" si="28"/>
        <v>0</v>
      </c>
      <c r="AX30" s="30">
        <f t="shared" si="29"/>
        <v>0</v>
      </c>
    </row>
    <row r="31" spans="1:50" ht="16.5">
      <c r="A31" s="8">
        <f>ROW()</f>
        <v>31</v>
      </c>
      <c r="B31" s="8">
        <f ca="1" t="shared" si="8"/>
        <v>1305</v>
      </c>
      <c r="C31" s="8" t="str">
        <f t="shared" si="9"/>
        <v>13</v>
      </c>
      <c r="D31" s="59">
        <v>0.42569444444444443</v>
      </c>
      <c r="E31" s="8">
        <f>IF(ISERROR(MATCH(E$1&amp;$B31,raw!$C$3:$C$1001,0)),"",MATCH(E$1&amp;$B31,raw!$C$3:$C$1001,0))</f>
      </c>
      <c r="F31" s="8">
        <f>IF(ISERROR(MATCH(F$1&amp;$B31,raw!$C$3:$C$1001,0)),"",MATCH(F$1&amp;$B31,raw!$C$3:$C$1001,0))</f>
      </c>
      <c r="G31" s="8">
        <f>IF(ISERROR(MATCH(G$1&amp;$B31,raw!$C$3:$C$1001,0)),"",MATCH(G$1&amp;$B31,raw!$C$3:$C$1001,0))</f>
      </c>
      <c r="H31" s="8">
        <f>IF(ISERROR(MATCH(H$1&amp;$B31,raw!$C$3:$C$1001,0)),"",MATCH(H$1&amp;$B31,raw!$C$3:$C$1001,0))</f>
      </c>
      <c r="I31" s="8">
        <f>IF(ISERROR(MATCH(I$1&amp;$B31,raw!$C$3:$C$1001,0)),"",MATCH(I$1&amp;$B31,raw!$C$3:$C$1001,0))</f>
      </c>
      <c r="J31" s="8">
        <f>IF(ISERROR(MATCH(J$1&amp;$B31,raw!$C$3:$C$1001,0)),"",MATCH(J$1&amp;$B31,raw!$C$3:$C$1001,0))</f>
        <v>199</v>
      </c>
      <c r="K31" s="8">
        <f>IF(ISERROR(MATCH(K$1&amp;$B31,raw!$C$3:$C$1001,0)),"",MATCH(K$1&amp;$B31,raw!$C$3:$C$1001,0))</f>
        <v>230</v>
      </c>
      <c r="L31" s="8">
        <f>IF(ISERROR(MATCH(L$1&amp;$B31,raw!$C$3:$C$1001,0)),"",MATCH(L$1&amp;$B31,raw!$C$3:$C$1001,0))</f>
        <v>383</v>
      </c>
      <c r="M31" s="8">
        <f>IF(ISERROR(MATCH(M$1&amp;$B31,raw!$C$3:$C$1001,0)),"",MATCH(M$1&amp;$B31,raw!$C$3:$C$1001,0))</f>
        <v>423</v>
      </c>
      <c r="N31" s="9">
        <f>IF(ISERROR(MATCH(N$1&amp;$B31,raw!$C$3:$C$1001,0)),"",MATCH(N$1&amp;$B31,raw!$C$3:$C$1001,0))</f>
        <v>483</v>
      </c>
      <c r="O31" s="10">
        <f t="shared" si="2"/>
        <v>0.42569444444444443</v>
      </c>
      <c r="P31" s="10">
        <f ca="1">IF(ISERROR(OFFSET(raw!$B$2,Progress!E31,4)),"",OFFSET(raw!$B$2,Progress!E31,4))</f>
      </c>
      <c r="Q31" s="10">
        <f ca="1">IF(ISERROR(OFFSET(raw!$B$2,Progress!F31,4)),"",OFFSET(raw!$B$2,Progress!F31,4))</f>
      </c>
      <c r="R31" s="10">
        <f ca="1">IF(ISERROR(OFFSET(raw!$B$2,Progress!G31,4)),"",OFFSET(raw!$B$2,Progress!G31,4))</f>
      </c>
      <c r="S31" s="10">
        <f ca="1">IF(ISERROR(OFFSET(raw!$B$2,Progress!H31,4)),"",OFFSET(raw!$B$2,Progress!H31,4))</f>
      </c>
      <c r="T31" s="10">
        <f ca="1">IF(ISERROR(OFFSET(raw!$B$2,Progress!I31,4)),"",OFFSET(raw!$B$2,Progress!I31,4))</f>
      </c>
      <c r="U31" s="10">
        <f ca="1">IF(ISERROR(OFFSET(raw!$B$2,Progress!J31,4)),"",OFFSET(raw!$B$2,Progress!J31,4))</f>
        <v>0.4770833333333333</v>
      </c>
      <c r="V31" s="10">
        <f ca="1">IF(ISERROR(OFFSET(raw!$B$2,Progress!K31,4)),"",OFFSET(raw!$B$2,Progress!K31,4))</f>
        <v>0.5208333333333334</v>
      </c>
      <c r="W31" s="10">
        <f ca="1">IF(ISERROR(OFFSET(raw!$B$2,Progress!L31,4)),"",OFFSET(raw!$B$2,Progress!L31,4))</f>
        <v>0.5868055555555556</v>
      </c>
      <c r="X31" s="10">
        <f ca="1">IF(ISERROR(OFFSET(raw!$B$2,Progress!M31,4)),"",OFFSET(raw!$B$2,Progress!M31,4))</f>
        <v>0.6437499999999999</v>
      </c>
      <c r="Y31" s="11">
        <f ca="1">IF(ISERROR(OFFSET(raw!$B$2,Progress!N31,4)),"",OFFSET(raw!$B$2,Progress!N31,4))</f>
        <v>0.6958333333333333</v>
      </c>
      <c r="Z31" s="12">
        <f t="shared" si="3"/>
        <v>0.2701388888888889</v>
      </c>
      <c r="AA31" s="13">
        <f t="shared" si="10"/>
        <v>0.2701698888888889</v>
      </c>
      <c r="AB31" s="8">
        <f t="shared" si="4"/>
        <v>112</v>
      </c>
      <c r="AC31" s="9">
        <f ca="1" t="shared" si="5"/>
        <v>20</v>
      </c>
      <c r="AD31">
        <f t="shared" si="11"/>
      </c>
      <c r="AE31">
        <f t="shared" si="12"/>
      </c>
      <c r="AF31">
        <f t="shared" si="13"/>
      </c>
      <c r="AG31">
        <f t="shared" si="14"/>
      </c>
      <c r="AH31">
        <f t="shared" si="15"/>
      </c>
      <c r="AI31">
        <f t="shared" si="16"/>
        <v>6.052322666666667</v>
      </c>
      <c r="AJ31">
        <f t="shared" si="17"/>
        <v>7.0479476666666665</v>
      </c>
      <c r="AK31">
        <f t="shared" si="18"/>
        <v>8.041350444444443</v>
      </c>
      <c r="AL31">
        <f t="shared" si="19"/>
        <v>9.035656</v>
      </c>
      <c r="AM31">
        <f t="shared" si="20"/>
        <v>10.030447666666667</v>
      </c>
      <c r="AN31">
        <f t="shared" si="7"/>
        <v>10.030447666666667</v>
      </c>
      <c r="AO31" s="30" t="e">
        <f t="shared" si="21"/>
        <v>#VALUE!</v>
      </c>
      <c r="AP31" s="30" t="e">
        <f t="shared" si="22"/>
        <v>#VALUE!</v>
      </c>
      <c r="AQ31" s="30"/>
      <c r="AR31" s="30" t="e">
        <f t="shared" si="23"/>
        <v>#VALUE!</v>
      </c>
      <c r="AS31" s="30" t="e">
        <f t="shared" si="24"/>
        <v>#VALUE!</v>
      </c>
      <c r="AT31" s="30" t="e">
        <f t="shared" si="25"/>
        <v>#VALUE!</v>
      </c>
      <c r="AU31" s="30">
        <f t="shared" si="26"/>
        <v>0</v>
      </c>
      <c r="AV31" s="30">
        <f t="shared" si="27"/>
        <v>1</v>
      </c>
      <c r="AW31" s="30">
        <f t="shared" si="28"/>
        <v>1</v>
      </c>
      <c r="AX31" s="30">
        <f t="shared" si="29"/>
        <v>1</v>
      </c>
    </row>
    <row r="32" spans="1:50" ht="16.5">
      <c r="A32" s="8">
        <f>ROW()</f>
        <v>32</v>
      </c>
      <c r="B32" s="8">
        <f ca="1" t="shared" si="8"/>
        <v>1306</v>
      </c>
      <c r="C32" s="8" t="str">
        <f t="shared" si="9"/>
        <v>13</v>
      </c>
      <c r="D32" s="60" t="s">
        <v>203</v>
      </c>
      <c r="E32" s="8">
        <f>IF(ISERROR(MATCH(E$1&amp;$B32,raw!$C$3:$C$1001,0)),"",MATCH(E$1&amp;$B32,raw!$C$3:$C$1001,0))</f>
      </c>
      <c r="F32" s="8">
        <f>IF(ISERROR(MATCH(F$1&amp;$B32,raw!$C$3:$C$1001,0)),"",MATCH(F$1&amp;$B32,raw!$C$3:$C$1001,0))</f>
      </c>
      <c r="G32" s="8">
        <f>IF(ISERROR(MATCH(G$1&amp;$B32,raw!$C$3:$C$1001,0)),"",MATCH(G$1&amp;$B32,raw!$C$3:$C$1001,0))</f>
      </c>
      <c r="H32" s="8">
        <f>IF(ISERROR(MATCH(H$1&amp;$B32,raw!$C$3:$C$1001,0)),"",MATCH(H$1&amp;$B32,raw!$C$3:$C$1001,0))</f>
      </c>
      <c r="I32" s="8">
        <f>IF(ISERROR(MATCH(I$1&amp;$B32,raw!$C$3:$C$1001,0)),"",MATCH(I$1&amp;$B32,raw!$C$3:$C$1001,0))</f>
      </c>
      <c r="J32" s="8">
        <f>IF(ISERROR(MATCH(J$1&amp;$B32,raw!$C$3:$C$1001,0)),"",MATCH(J$1&amp;$B32,raw!$C$3:$C$1001,0))</f>
      </c>
      <c r="K32" s="8">
        <f>IF(ISERROR(MATCH(K$1&amp;$B32,raw!$C$3:$C$1001,0)),"",MATCH(K$1&amp;$B32,raw!$C$3:$C$1001,0))</f>
      </c>
      <c r="L32" s="8">
        <f>IF(ISERROR(MATCH(L$1&amp;$B32,raw!$C$3:$C$1001,0)),"",MATCH(L$1&amp;$B32,raw!$C$3:$C$1001,0))</f>
      </c>
      <c r="M32" s="8">
        <f>IF(ISERROR(MATCH(M$1&amp;$B32,raw!$C$3:$C$1001,0)),"",MATCH(M$1&amp;$B32,raw!$C$3:$C$1001,0))</f>
      </c>
      <c r="N32" s="9">
        <f>IF(ISERROR(MATCH(N$1&amp;$B32,raw!$C$3:$C$1001,0)),"",MATCH(N$1&amp;$B32,raw!$C$3:$C$1001,0))</f>
      </c>
      <c r="O32" s="10" t="str">
        <f t="shared" si="2"/>
        <v>DNS</v>
      </c>
      <c r="P32" s="10">
        <f ca="1">IF(ISERROR(OFFSET(raw!$B$2,Progress!E32,4)),"",OFFSET(raw!$B$2,Progress!E32,4))</f>
      </c>
      <c r="Q32" s="10">
        <f ca="1">IF(ISERROR(OFFSET(raw!$B$2,Progress!F32,4)),"",OFFSET(raw!$B$2,Progress!F32,4))</f>
      </c>
      <c r="R32" s="10">
        <f ca="1">IF(ISERROR(OFFSET(raw!$B$2,Progress!G32,4)),"",OFFSET(raw!$B$2,Progress!G32,4))</f>
      </c>
      <c r="S32" s="10">
        <f ca="1">IF(ISERROR(OFFSET(raw!$B$2,Progress!H32,4)),"",OFFSET(raw!$B$2,Progress!H32,4))</f>
      </c>
      <c r="T32" s="10">
        <f ca="1">IF(ISERROR(OFFSET(raw!$B$2,Progress!I32,4)),"",OFFSET(raw!$B$2,Progress!I32,4))</f>
      </c>
      <c r="U32" s="10">
        <f ca="1">IF(ISERROR(OFFSET(raw!$B$2,Progress!J32,4)),"",OFFSET(raw!$B$2,Progress!J32,4))</f>
      </c>
      <c r="V32" s="10">
        <f ca="1">IF(ISERROR(OFFSET(raw!$B$2,Progress!K32,4)),"",OFFSET(raw!$B$2,Progress!K32,4))</f>
      </c>
      <c r="W32" s="10">
        <f ca="1">IF(ISERROR(OFFSET(raw!$B$2,Progress!L32,4)),"",OFFSET(raw!$B$2,Progress!L32,4))</f>
      </c>
      <c r="X32" s="10">
        <f ca="1">IF(ISERROR(OFFSET(raw!$B$2,Progress!M32,4)),"",OFFSET(raw!$B$2,Progress!M32,4))</f>
      </c>
      <c r="Y32" s="11">
        <f ca="1">IF(ISERROR(OFFSET(raw!$B$2,Progress!N32,4)),"",OFFSET(raw!$B$2,Progress!N32,4))</f>
      </c>
      <c r="Z32" s="12">
        <f t="shared" si="3"/>
      </c>
      <c r="AA32" s="13">
        <f t="shared" si="10"/>
      </c>
      <c r="AB32" s="8">
        <f t="shared" si="4"/>
        <v>112</v>
      </c>
      <c r="AC32" s="9" t="e">
        <f ca="1" t="shared" si="5"/>
        <v>#VALUE!</v>
      </c>
      <c r="AD32">
        <f t="shared" si="11"/>
      </c>
      <c r="AE32">
        <f t="shared" si="12"/>
      </c>
      <c r="AF32">
        <f t="shared" si="13"/>
      </c>
      <c r="AG32">
        <f t="shared" si="14"/>
      </c>
      <c r="AH32">
        <f t="shared" si="15"/>
      </c>
      <c r="AI32">
        <f t="shared" si="16"/>
      </c>
      <c r="AJ32">
        <f t="shared" si="17"/>
      </c>
      <c r="AK32">
        <f t="shared" si="18"/>
      </c>
      <c r="AL32">
        <f t="shared" si="19"/>
      </c>
      <c r="AM32">
        <f t="shared" si="20"/>
      </c>
      <c r="AN32">
        <f t="shared" si="7"/>
        <v>0</v>
      </c>
      <c r="AO32" s="30" t="e">
        <f t="shared" si="21"/>
        <v>#VALUE!</v>
      </c>
      <c r="AP32" s="30" t="e">
        <f t="shared" si="22"/>
        <v>#VALUE!</v>
      </c>
      <c r="AQ32" s="30"/>
      <c r="AR32" s="30" t="e">
        <f t="shared" si="23"/>
        <v>#VALUE!</v>
      </c>
      <c r="AS32" s="30" t="e">
        <f t="shared" si="24"/>
        <v>#VALUE!</v>
      </c>
      <c r="AT32" s="30" t="e">
        <f t="shared" si="25"/>
        <v>#VALUE!</v>
      </c>
      <c r="AU32" s="30" t="e">
        <f t="shared" si="26"/>
        <v>#VALUE!</v>
      </c>
      <c r="AV32" s="30" t="e">
        <f t="shared" si="27"/>
        <v>#VALUE!</v>
      </c>
      <c r="AW32" s="30" t="e">
        <f t="shared" si="28"/>
        <v>#VALUE!</v>
      </c>
      <c r="AX32" s="30" t="e">
        <f t="shared" si="29"/>
        <v>#VALUE!</v>
      </c>
    </row>
    <row r="33" spans="1:50" ht="16.5">
      <c r="A33" s="8">
        <f>ROW()</f>
        <v>33</v>
      </c>
      <c r="B33" s="8">
        <f ca="1" t="shared" si="8"/>
        <v>1307</v>
      </c>
      <c r="C33" s="8" t="str">
        <f t="shared" si="9"/>
        <v>13</v>
      </c>
      <c r="D33" s="59">
        <v>0.42569444444444443</v>
      </c>
      <c r="E33" s="8">
        <f>IF(ISERROR(MATCH(E$1&amp;$B33,raw!$C$3:$C$1001,0)),"",MATCH(E$1&amp;$B33,raw!$C$3:$C$1001,0))</f>
      </c>
      <c r="F33" s="8">
        <f>IF(ISERROR(MATCH(F$1&amp;$B33,raw!$C$3:$C$1001,0)),"",MATCH(F$1&amp;$B33,raw!$C$3:$C$1001,0))</f>
      </c>
      <c r="G33" s="8">
        <f>IF(ISERROR(MATCH(G$1&amp;$B33,raw!$C$3:$C$1001,0)),"",MATCH(G$1&amp;$B33,raw!$C$3:$C$1001,0))</f>
      </c>
      <c r="H33" s="8">
        <f>IF(ISERROR(MATCH(H$1&amp;$B33,raw!$C$3:$C$1001,0)),"",MATCH(H$1&amp;$B33,raw!$C$3:$C$1001,0))</f>
      </c>
      <c r="I33" s="8">
        <f>IF(ISERROR(MATCH(I$1&amp;$B33,raw!$C$3:$C$1001,0)),"",MATCH(I$1&amp;$B33,raw!$C$3:$C$1001,0))</f>
      </c>
      <c r="J33" s="8">
        <f>IF(ISERROR(MATCH(J$1&amp;$B33,raw!$C$3:$C$1001,0)),"",MATCH(J$1&amp;$B33,raw!$C$3:$C$1001,0))</f>
        <v>165</v>
      </c>
      <c r="K33" s="8">
        <f>IF(ISERROR(MATCH(K$1&amp;$B33,raw!$C$3:$C$1001,0)),"",MATCH(K$1&amp;$B33,raw!$C$3:$C$1001,0))</f>
        <v>283</v>
      </c>
      <c r="L33" s="8">
        <f>IF(ISERROR(MATCH(L$1&amp;$B33,raw!$C$3:$C$1001,0)),"",MATCH(L$1&amp;$B33,raw!$C$3:$C$1001,0))</f>
        <v>384</v>
      </c>
      <c r="M33" s="8">
        <f>IF(ISERROR(MATCH(M$1&amp;$B33,raw!$C$3:$C$1001,0)),"",MATCH(M$1&amp;$B33,raw!$C$3:$C$1001,0))</f>
        <v>443</v>
      </c>
      <c r="N33" s="9">
        <f>IF(ISERROR(MATCH(N$1&amp;$B33,raw!$C$3:$C$1001,0)),"",MATCH(N$1&amp;$B33,raw!$C$3:$C$1001,0))</f>
        <v>469</v>
      </c>
      <c r="O33" s="10">
        <f t="shared" si="2"/>
        <v>0.42569444444444443</v>
      </c>
      <c r="P33" s="10">
        <f ca="1">IF(ISERROR(OFFSET(raw!$B$2,Progress!E33,4)),"",OFFSET(raw!$B$2,Progress!E33,4))</f>
      </c>
      <c r="Q33" s="10">
        <f ca="1">IF(ISERROR(OFFSET(raw!$B$2,Progress!F33,4)),"",OFFSET(raw!$B$2,Progress!F33,4))</f>
      </c>
      <c r="R33" s="10">
        <f ca="1">IF(ISERROR(OFFSET(raw!$B$2,Progress!G33,4)),"",OFFSET(raw!$B$2,Progress!G33,4))</f>
      </c>
      <c r="S33" s="10">
        <f ca="1">IF(ISERROR(OFFSET(raw!$B$2,Progress!H33,4)),"",OFFSET(raw!$B$2,Progress!H33,4))</f>
      </c>
      <c r="T33" s="10">
        <f ca="1">IF(ISERROR(OFFSET(raw!$B$2,Progress!I33,4)),"",OFFSET(raw!$B$2,Progress!I33,4))</f>
      </c>
      <c r="U33" s="10">
        <f ca="1">IF(ISERROR(OFFSET(raw!$B$2,Progress!J33,4)),"",OFFSET(raw!$B$2,Progress!J33,4))</f>
        <v>0.47152777777777777</v>
      </c>
      <c r="V33" s="10">
        <f ca="1">IF(ISERROR(OFFSET(raw!$B$2,Progress!K33,4)),"",OFFSET(raw!$B$2,Progress!K33,4))</f>
        <v>0.5527777777777778</v>
      </c>
      <c r="W33" s="10">
        <f ca="1">IF(ISERROR(OFFSET(raw!$B$2,Progress!L33,4)),"",OFFSET(raw!$B$2,Progress!L33,4))</f>
        <v>0.6138888888888888</v>
      </c>
      <c r="X33" s="10">
        <f ca="1">IF(ISERROR(OFFSET(raw!$B$2,Progress!M33,4)),"",OFFSET(raw!$B$2,Progress!M33,4))</f>
        <v>0.6548611111111111</v>
      </c>
      <c r="Y33" s="11">
        <f ca="1">IF(ISERROR(OFFSET(raw!$B$2,Progress!N33,4)),"",OFFSET(raw!$B$2,Progress!N33,4))</f>
        <v>0.6736111111111112</v>
      </c>
      <c r="Z33" s="12">
        <f t="shared" si="3"/>
        <v>0.24791666666666673</v>
      </c>
      <c r="AA33" s="13">
        <f t="shared" si="10"/>
        <v>0.24794966666666673</v>
      </c>
      <c r="AB33" s="8">
        <f t="shared" si="4"/>
        <v>112</v>
      </c>
      <c r="AC33" s="9">
        <f ca="1" t="shared" si="5"/>
        <v>15</v>
      </c>
      <c r="AD33">
        <f t="shared" si="11"/>
      </c>
      <c r="AE33">
        <f t="shared" si="12"/>
      </c>
      <c r="AF33">
        <f t="shared" si="13"/>
      </c>
      <c r="AG33">
        <f t="shared" si="14"/>
      </c>
      <c r="AH33">
        <f t="shared" si="15"/>
      </c>
      <c r="AI33">
        <f t="shared" si="16"/>
        <v>6.052880222222222</v>
      </c>
      <c r="AJ33">
        <f t="shared" si="17"/>
        <v>7.044755222222222</v>
      </c>
      <c r="AK33">
        <f t="shared" si="18"/>
        <v>8.038644111111111</v>
      </c>
      <c r="AL33">
        <f t="shared" si="19"/>
        <v>9.034546888888888</v>
      </c>
      <c r="AM33">
        <f t="shared" si="20"/>
        <v>10.032671888888888</v>
      </c>
      <c r="AN33">
        <f t="shared" si="7"/>
        <v>10.032671888888888</v>
      </c>
      <c r="AO33" s="30" t="e">
        <f t="shared" si="21"/>
        <v>#VALUE!</v>
      </c>
      <c r="AP33" s="30" t="e">
        <f t="shared" si="22"/>
        <v>#VALUE!</v>
      </c>
      <c r="AQ33" s="30"/>
      <c r="AR33" s="30" t="e">
        <f t="shared" si="23"/>
        <v>#VALUE!</v>
      </c>
      <c r="AS33" s="30" t="e">
        <f t="shared" si="24"/>
        <v>#VALUE!</v>
      </c>
      <c r="AT33" s="30" t="e">
        <f t="shared" si="25"/>
        <v>#VALUE!</v>
      </c>
      <c r="AU33" s="30">
        <f t="shared" si="26"/>
        <v>1</v>
      </c>
      <c r="AV33" s="30">
        <f t="shared" si="27"/>
        <v>0</v>
      </c>
      <c r="AW33" s="30">
        <f t="shared" si="28"/>
        <v>0</v>
      </c>
      <c r="AX33" s="30">
        <f t="shared" si="29"/>
        <v>0</v>
      </c>
    </row>
    <row r="34" spans="1:50" ht="16.5">
      <c r="A34" s="8">
        <f>ROW()</f>
        <v>34</v>
      </c>
      <c r="B34" s="8">
        <f ca="1" t="shared" si="8"/>
        <v>1308</v>
      </c>
      <c r="C34" s="8" t="str">
        <f t="shared" si="9"/>
        <v>13</v>
      </c>
      <c r="D34" s="59">
        <v>0.42569444444444443</v>
      </c>
      <c r="E34" s="8">
        <f>IF(ISERROR(MATCH(E$1&amp;$B34,raw!$C$3:$C$1001,0)),"",MATCH(E$1&amp;$B34,raw!$C$3:$C$1001,0))</f>
      </c>
      <c r="F34" s="8">
        <f>IF(ISERROR(MATCH(F$1&amp;$B34,raw!$C$3:$C$1001,0)),"",MATCH(F$1&amp;$B34,raw!$C$3:$C$1001,0))</f>
      </c>
      <c r="G34" s="8">
        <f>IF(ISERROR(MATCH(G$1&amp;$B34,raw!$C$3:$C$1001,0)),"",MATCH(G$1&amp;$B34,raw!$C$3:$C$1001,0))</f>
      </c>
      <c r="H34" s="8">
        <f>IF(ISERROR(MATCH(H$1&amp;$B34,raw!$C$3:$C$1001,0)),"",MATCH(H$1&amp;$B34,raw!$C$3:$C$1001,0))</f>
      </c>
      <c r="I34" s="8">
        <f>IF(ISERROR(MATCH(I$1&amp;$B34,raw!$C$3:$C$1001,0)),"",MATCH(I$1&amp;$B34,raw!$C$3:$C$1001,0))</f>
      </c>
      <c r="J34" s="8">
        <f>IF(ISERROR(MATCH(J$1&amp;$B34,raw!$C$3:$C$1001,0)),"",MATCH(J$1&amp;$B34,raw!$C$3:$C$1001,0))</f>
        <v>200</v>
      </c>
      <c r="K34" s="8">
        <f>IF(ISERROR(MATCH(K$1&amp;$B34,raw!$C$3:$C$1001,0)),"",MATCH(K$1&amp;$B34,raw!$C$3:$C$1001,0))</f>
        <v>273</v>
      </c>
      <c r="L34" s="8">
        <f>IF(ISERROR(MATCH(L$1&amp;$B34,raw!$C$3:$C$1001,0)),"",MATCH(L$1&amp;$B34,raw!$C$3:$C$1001,0))</f>
        <v>385</v>
      </c>
      <c r="M34" s="8">
        <f>IF(ISERROR(MATCH(M$1&amp;$B34,raw!$C$3:$C$1001,0)),"",MATCH(M$1&amp;$B34,raw!$C$3:$C$1001,0))</f>
        <v>450</v>
      </c>
      <c r="N34" s="9">
        <f>IF(ISERROR(MATCH(N$1&amp;$B34,raw!$C$3:$C$1001,0)),"",MATCH(N$1&amp;$B34,raw!$C$3:$C$1001,0))</f>
        <v>481</v>
      </c>
      <c r="O34" s="10">
        <f t="shared" si="2"/>
        <v>0.42569444444444443</v>
      </c>
      <c r="P34" s="10">
        <f ca="1">IF(ISERROR(OFFSET(raw!$B$2,Progress!E34,4)),"",OFFSET(raw!$B$2,Progress!E34,4))</f>
      </c>
      <c r="Q34" s="10">
        <f ca="1">IF(ISERROR(OFFSET(raw!$B$2,Progress!F34,4)),"",OFFSET(raw!$B$2,Progress!F34,4))</f>
      </c>
      <c r="R34" s="10">
        <f ca="1">IF(ISERROR(OFFSET(raw!$B$2,Progress!G34,4)),"",OFFSET(raw!$B$2,Progress!G34,4))</f>
      </c>
      <c r="S34" s="10">
        <f ca="1">IF(ISERROR(OFFSET(raw!$B$2,Progress!H34,4)),"",OFFSET(raw!$B$2,Progress!H34,4))</f>
      </c>
      <c r="T34" s="10">
        <f ca="1">IF(ISERROR(OFFSET(raw!$B$2,Progress!I34,4)),"",OFFSET(raw!$B$2,Progress!I34,4))</f>
      </c>
      <c r="U34" s="10">
        <f ca="1">IF(ISERROR(OFFSET(raw!$B$2,Progress!J34,4)),"",OFFSET(raw!$B$2,Progress!J34,4))</f>
        <v>0.4861111111111111</v>
      </c>
      <c r="V34" s="10">
        <f ca="1">IF(ISERROR(OFFSET(raw!$B$2,Progress!K34,4)),"",OFFSET(raw!$B$2,Progress!K34,4))</f>
        <v>0.5472222222222222</v>
      </c>
      <c r="W34" s="10">
        <f ca="1">IF(ISERROR(OFFSET(raw!$B$2,Progress!L34,4)),"",OFFSET(raw!$B$2,Progress!L34,4))</f>
        <v>0.6166666666666667</v>
      </c>
      <c r="X34" s="10">
        <f ca="1">IF(ISERROR(OFFSET(raw!$B$2,Progress!M34,4)),"",OFFSET(raw!$B$2,Progress!M34,4))</f>
        <v>0.6736111111111112</v>
      </c>
      <c r="Y34" s="11">
        <f ca="1">IF(ISERROR(OFFSET(raw!$B$2,Progress!N34,4)),"",OFFSET(raw!$B$2,Progress!N34,4))</f>
        <v>0.6916666666666668</v>
      </c>
      <c r="Z34" s="12">
        <f t="shared" si="3"/>
        <v>0.26597222222222233</v>
      </c>
      <c r="AA34" s="13">
        <f t="shared" si="10"/>
        <v>0.2660062222222223</v>
      </c>
      <c r="AB34" s="8">
        <f aca="true" t="shared" si="30" ref="AB34:AB65">MATCH(LEFT($B34,2),$B$110:$B$118)+$AB$1</f>
        <v>112</v>
      </c>
      <c r="AC34" s="9">
        <f ca="1" t="shared" si="5"/>
        <v>18</v>
      </c>
      <c r="AD34">
        <f t="shared" si="11"/>
      </c>
      <c r="AE34">
        <f t="shared" si="12"/>
      </c>
      <c r="AF34">
        <f t="shared" si="13"/>
      </c>
      <c r="AG34">
        <f t="shared" si="14"/>
      </c>
      <c r="AH34">
        <f t="shared" si="15"/>
      </c>
      <c r="AI34">
        <f t="shared" si="16"/>
        <v>6.051422888888889</v>
      </c>
      <c r="AJ34">
        <f t="shared" si="17"/>
        <v>7.045311777777778</v>
      </c>
      <c r="AK34">
        <f t="shared" si="18"/>
        <v>8.038367333333333</v>
      </c>
      <c r="AL34">
        <f t="shared" si="19"/>
        <v>9.032672888888888</v>
      </c>
      <c r="AM34">
        <f t="shared" si="20"/>
        <v>10.030867333333333</v>
      </c>
      <c r="AN34">
        <f t="shared" si="7"/>
        <v>10.030867333333333</v>
      </c>
      <c r="AO34" s="30" t="e">
        <f t="shared" si="21"/>
        <v>#VALUE!</v>
      </c>
      <c r="AP34" s="30" t="e">
        <f t="shared" si="22"/>
        <v>#VALUE!</v>
      </c>
      <c r="AQ34" s="30"/>
      <c r="AR34" s="30" t="e">
        <f t="shared" si="23"/>
        <v>#VALUE!</v>
      </c>
      <c r="AS34" s="30" t="e">
        <f t="shared" si="24"/>
        <v>#VALUE!</v>
      </c>
      <c r="AT34" s="30" t="e">
        <f t="shared" si="25"/>
        <v>#VALUE!</v>
      </c>
      <c r="AU34" s="30">
        <f t="shared" si="26"/>
        <v>0</v>
      </c>
      <c r="AV34" s="30">
        <f t="shared" si="27"/>
        <v>1</v>
      </c>
      <c r="AW34" s="30">
        <f t="shared" si="28"/>
        <v>1</v>
      </c>
      <c r="AX34" s="30">
        <f t="shared" si="29"/>
        <v>0</v>
      </c>
    </row>
    <row r="35" spans="1:50" ht="16.5">
      <c r="A35" s="8">
        <f>ROW()</f>
        <v>35</v>
      </c>
      <c r="B35" s="8">
        <f ca="1" t="shared" si="8"/>
        <v>1309</v>
      </c>
      <c r="C35" s="8" t="str">
        <f t="shared" si="9"/>
        <v>13</v>
      </c>
      <c r="D35" s="59">
        <v>0.42569444444444443</v>
      </c>
      <c r="E35" s="8">
        <f>IF(ISERROR(MATCH(E$1&amp;$B35,raw!$C$3:$C$1001,0)),"",MATCH(E$1&amp;$B35,raw!$C$3:$C$1001,0))</f>
      </c>
      <c r="F35" s="8">
        <f>IF(ISERROR(MATCH(F$1&amp;$B35,raw!$C$3:$C$1001,0)),"",MATCH(F$1&amp;$B35,raw!$C$3:$C$1001,0))</f>
      </c>
      <c r="G35" s="8">
        <f>IF(ISERROR(MATCH(G$1&amp;$B35,raw!$C$3:$C$1001,0)),"",MATCH(G$1&amp;$B35,raw!$C$3:$C$1001,0))</f>
      </c>
      <c r="H35" s="8">
        <f>IF(ISERROR(MATCH(H$1&amp;$B35,raw!$C$3:$C$1001,0)),"",MATCH(H$1&amp;$B35,raw!$C$3:$C$1001,0))</f>
      </c>
      <c r="I35" s="8">
        <f>IF(ISERROR(MATCH(I$1&amp;$B35,raw!$C$3:$C$1001,0)),"",MATCH(I$1&amp;$B35,raw!$C$3:$C$1001,0))</f>
      </c>
      <c r="J35" s="8">
        <f>IF(ISERROR(MATCH(J$1&amp;$B35,raw!$C$3:$C$1001,0)),"",MATCH(J$1&amp;$B35,raw!$C$3:$C$1001,0))</f>
        <v>201</v>
      </c>
      <c r="K35" s="8">
        <f>IF(ISERROR(MATCH(K$1&amp;$B35,raw!$C$3:$C$1001,0)),"",MATCH(K$1&amp;$B35,raw!$C$3:$C$1001,0))</f>
        <v>274</v>
      </c>
      <c r="L35" s="8">
        <f>IF(ISERROR(MATCH(L$1&amp;$B35,raw!$C$3:$C$1001,0)),"",MATCH(L$1&amp;$B35,raw!$C$3:$C$1001,0))</f>
        <v>386</v>
      </c>
      <c r="M35" s="8">
        <f>IF(ISERROR(MATCH(M$1&amp;$B35,raw!$C$3:$C$1001,0)),"",MATCH(M$1&amp;$B35,raw!$C$3:$C$1001,0))</f>
        <v>444</v>
      </c>
      <c r="N35" s="9">
        <f>IF(ISERROR(MATCH(N$1&amp;$B35,raw!$C$3:$C$1001,0)),"",MATCH(N$1&amp;$B35,raw!$C$3:$C$1001,0))</f>
        <v>470</v>
      </c>
      <c r="O35" s="10">
        <f t="shared" si="2"/>
        <v>0.42569444444444443</v>
      </c>
      <c r="P35" s="10">
        <f ca="1">IF(ISERROR(OFFSET(raw!$B$2,Progress!E35,4)),"",OFFSET(raw!$B$2,Progress!E35,4))</f>
      </c>
      <c r="Q35" s="10">
        <f ca="1">IF(ISERROR(OFFSET(raw!$B$2,Progress!F35,4)),"",OFFSET(raw!$B$2,Progress!F35,4))</f>
      </c>
      <c r="R35" s="10">
        <f ca="1">IF(ISERROR(OFFSET(raw!$B$2,Progress!G35,4)),"",OFFSET(raw!$B$2,Progress!G35,4))</f>
      </c>
      <c r="S35" s="10">
        <f ca="1">IF(ISERROR(OFFSET(raw!$B$2,Progress!H35,4)),"",OFFSET(raw!$B$2,Progress!H35,4))</f>
      </c>
      <c r="T35" s="10">
        <f ca="1">IF(ISERROR(OFFSET(raw!$B$2,Progress!I35,4)),"",OFFSET(raw!$B$2,Progress!I35,4))</f>
      </c>
      <c r="U35" s="10">
        <f ca="1">IF(ISERROR(OFFSET(raw!$B$2,Progress!J35,4)),"",OFFSET(raw!$B$2,Progress!J35,4))</f>
        <v>0.4847222222222222</v>
      </c>
      <c r="V35" s="10">
        <f ca="1">IF(ISERROR(OFFSET(raw!$B$2,Progress!K35,4)),"",OFFSET(raw!$B$2,Progress!K35,4))</f>
        <v>0.5444444444444444</v>
      </c>
      <c r="W35" s="10">
        <f ca="1">IF(ISERROR(OFFSET(raw!$B$2,Progress!L35,4)),"",OFFSET(raw!$B$2,Progress!L35,4))</f>
        <v>0.6145833333333334</v>
      </c>
      <c r="X35" s="10">
        <f ca="1">IF(ISERROR(OFFSET(raw!$B$2,Progress!M35,4)),"",OFFSET(raw!$B$2,Progress!M35,4))</f>
        <v>0.6597222222222222</v>
      </c>
      <c r="Y35" s="11">
        <f ca="1">IF(ISERROR(OFFSET(raw!$B$2,Progress!N35,4)),"",OFFSET(raw!$B$2,Progress!N35,4))</f>
        <v>0.68125</v>
      </c>
      <c r="Z35" s="12">
        <f t="shared" si="3"/>
        <v>0.2555555555555556</v>
      </c>
      <c r="AA35" s="13">
        <f t="shared" si="10"/>
        <v>0.2555905555555556</v>
      </c>
      <c r="AB35" s="8">
        <f t="shared" si="30"/>
        <v>112</v>
      </c>
      <c r="AC35" s="69" t="s">
        <v>685</v>
      </c>
      <c r="AD35">
        <f t="shared" si="11"/>
      </c>
      <c r="AE35">
        <f t="shared" si="12"/>
      </c>
      <c r="AF35">
        <f t="shared" si="13"/>
      </c>
      <c r="AG35">
        <f t="shared" si="14"/>
      </c>
      <c r="AH35">
        <f t="shared" si="15"/>
      </c>
      <c r="AI35">
        <f t="shared" si="16"/>
        <v>6.051562777777777</v>
      </c>
      <c r="AJ35">
        <f t="shared" si="17"/>
        <v>7.045590555555555</v>
      </c>
      <c r="AK35">
        <f t="shared" si="18"/>
        <v>8.038576666666668</v>
      </c>
      <c r="AL35">
        <f t="shared" si="19"/>
        <v>9.034062777777779</v>
      </c>
      <c r="AM35">
        <f t="shared" si="20"/>
        <v>10.03191</v>
      </c>
      <c r="AN35">
        <f t="shared" si="7"/>
        <v>10.03191</v>
      </c>
      <c r="AO35" s="30" t="e">
        <f t="shared" si="21"/>
        <v>#VALUE!</v>
      </c>
      <c r="AP35" s="30" t="e">
        <f t="shared" si="22"/>
        <v>#VALUE!</v>
      </c>
      <c r="AQ35" s="30"/>
      <c r="AR35" s="30" t="e">
        <f t="shared" si="23"/>
        <v>#VALUE!</v>
      </c>
      <c r="AS35" s="30" t="e">
        <f t="shared" si="24"/>
        <v>#VALUE!</v>
      </c>
      <c r="AT35" s="30" t="e">
        <f t="shared" si="25"/>
        <v>#VALUE!</v>
      </c>
      <c r="AU35" s="30">
        <f t="shared" si="26"/>
        <v>0</v>
      </c>
      <c r="AV35" s="30">
        <f t="shared" si="27"/>
        <v>1</v>
      </c>
      <c r="AW35" s="30">
        <f t="shared" si="28"/>
        <v>0</v>
      </c>
      <c r="AX35" s="30">
        <f t="shared" si="29"/>
        <v>0</v>
      </c>
    </row>
    <row r="36" spans="1:50" ht="16.5">
      <c r="A36" s="8">
        <f>ROW()</f>
        <v>36</v>
      </c>
      <c r="B36" s="8">
        <f ca="1" t="shared" si="8"/>
        <v>1310</v>
      </c>
      <c r="C36" s="8" t="str">
        <f t="shared" si="9"/>
        <v>13</v>
      </c>
      <c r="D36" s="59">
        <v>0.42569444444444443</v>
      </c>
      <c r="E36" s="8">
        <f>IF(ISERROR(MATCH(E$1&amp;$B36,raw!$C$3:$C$1001,0)),"",MATCH(E$1&amp;$B36,raw!$C$3:$C$1001,0))</f>
      </c>
      <c r="F36" s="8">
        <f>IF(ISERROR(MATCH(F$1&amp;$B36,raw!$C$3:$C$1001,0)),"",MATCH(F$1&amp;$B36,raw!$C$3:$C$1001,0))</f>
      </c>
      <c r="G36" s="8">
        <f>IF(ISERROR(MATCH(G$1&amp;$B36,raw!$C$3:$C$1001,0)),"",MATCH(G$1&amp;$B36,raw!$C$3:$C$1001,0))</f>
      </c>
      <c r="H36" s="8">
        <f>IF(ISERROR(MATCH(H$1&amp;$B36,raw!$C$3:$C$1001,0)),"",MATCH(H$1&amp;$B36,raw!$C$3:$C$1001,0))</f>
      </c>
      <c r="I36" s="8">
        <f>IF(ISERROR(MATCH(I$1&amp;$B36,raw!$C$3:$C$1001,0)),"",MATCH(I$1&amp;$B36,raw!$C$3:$C$1001,0))</f>
      </c>
      <c r="J36" s="8">
        <f>IF(ISERROR(MATCH(J$1&amp;$B36,raw!$C$3:$C$1001,0)),"",MATCH(J$1&amp;$B36,raw!$C$3:$C$1001,0))</f>
        <v>252</v>
      </c>
      <c r="K36" s="8">
        <f>IF(ISERROR(MATCH(K$1&amp;$B36,raw!$C$3:$C$1001,0)),"",MATCH(K$1&amp;$B36,raw!$C$3:$C$1001,0))</f>
        <v>352</v>
      </c>
      <c r="L36" s="8">
        <f>IF(ISERROR(MATCH(L$1&amp;$B36,raw!$C$3:$C$1001,0)),"",MATCH(L$1&amp;$B36,raw!$C$3:$C$1001,0))</f>
        <v>440</v>
      </c>
      <c r="M36" s="8">
        <f>IF(ISERROR(MATCH(M$1&amp;$B36,raw!$C$3:$C$1001,0)),"",MATCH(M$1&amp;$B36,raw!$C$3:$C$1001,0))</f>
        <v>512</v>
      </c>
      <c r="N36" s="9">
        <f>IF(ISERROR(MATCH(N$1&amp;$B36,raw!$C$3:$C$1001,0)),"",MATCH(N$1&amp;$B36,raw!$C$3:$C$1001,0))</f>
        <v>527</v>
      </c>
      <c r="O36" s="10">
        <f t="shared" si="2"/>
        <v>0.42569444444444443</v>
      </c>
      <c r="P36" s="10">
        <f ca="1">IF(ISERROR(OFFSET(raw!$B$2,Progress!E36,4)),"",OFFSET(raw!$B$2,Progress!E36,4))</f>
      </c>
      <c r="Q36" s="10">
        <f ca="1">IF(ISERROR(OFFSET(raw!$B$2,Progress!F36,4)),"",OFFSET(raw!$B$2,Progress!F36,4))</f>
      </c>
      <c r="R36" s="10">
        <f ca="1">IF(ISERROR(OFFSET(raw!$B$2,Progress!G36,4)),"",OFFSET(raw!$B$2,Progress!G36,4))</f>
      </c>
      <c r="S36" s="10">
        <f ca="1">IF(ISERROR(OFFSET(raw!$B$2,Progress!H36,4)),"",OFFSET(raw!$B$2,Progress!H36,4))</f>
      </c>
      <c r="T36" s="10">
        <f ca="1">IF(ISERROR(OFFSET(raw!$B$2,Progress!I36,4)),"",OFFSET(raw!$B$2,Progress!I36,4))</f>
      </c>
      <c r="U36" s="10">
        <f ca="1">IF(ISERROR(OFFSET(raw!$B$2,Progress!J36,4)),"",OFFSET(raw!$B$2,Progress!J36,4))</f>
        <v>0.5069444444444444</v>
      </c>
      <c r="V36" s="10">
        <f ca="1">IF(ISERROR(OFFSET(raw!$B$2,Progress!K36,4)),"",OFFSET(raw!$B$2,Progress!K36,4))</f>
        <v>0.5826388888888888</v>
      </c>
      <c r="W36" s="10">
        <f ca="1">IF(ISERROR(OFFSET(raw!$B$2,Progress!L36,4)),"",OFFSET(raw!$B$2,Progress!L36,4))</f>
        <v>0.6576388888888889</v>
      </c>
      <c r="X36" s="10">
        <f ca="1">IF(ISERROR(OFFSET(raw!$B$2,Progress!M36,4)),"",OFFSET(raw!$B$2,Progress!M36,4))</f>
        <v>0.7361111111111112</v>
      </c>
      <c r="Y36" s="11">
        <f ca="1">IF(ISERROR(OFFSET(raw!$B$2,Progress!N36,4)),"",OFFSET(raw!$B$2,Progress!N36,4))</f>
        <v>0.7652777777777778</v>
      </c>
      <c r="Z36" s="12">
        <f t="shared" si="3"/>
        <v>0.3395833333333334</v>
      </c>
      <c r="AA36" s="13">
        <f t="shared" si="10"/>
        <v>0.3396193333333334</v>
      </c>
      <c r="AB36" s="8">
        <f t="shared" si="30"/>
        <v>112</v>
      </c>
      <c r="AC36" s="9">
        <f ca="1" t="shared" si="5"/>
        <v>24</v>
      </c>
      <c r="AD36">
        <f t="shared" si="11"/>
      </c>
      <c r="AE36">
        <f t="shared" si="12"/>
      </c>
      <c r="AF36">
        <f t="shared" si="13"/>
      </c>
      <c r="AG36">
        <f t="shared" si="14"/>
      </c>
      <c r="AH36">
        <f t="shared" si="15"/>
      </c>
      <c r="AI36">
        <f t="shared" si="16"/>
        <v>6.049341555555555</v>
      </c>
      <c r="AJ36">
        <f t="shared" si="17"/>
        <v>7.0417721111111105</v>
      </c>
      <c r="AK36">
        <f t="shared" si="18"/>
        <v>8.034272111111111</v>
      </c>
      <c r="AL36">
        <f t="shared" si="19"/>
        <v>9.026424888888888</v>
      </c>
      <c r="AM36">
        <f t="shared" si="20"/>
        <v>10.023508222222222</v>
      </c>
      <c r="AN36">
        <f t="shared" si="7"/>
        <v>10.023508222222222</v>
      </c>
      <c r="AO36" s="30" t="e">
        <f t="shared" si="21"/>
        <v>#VALUE!</v>
      </c>
      <c r="AP36" s="30" t="e">
        <f t="shared" si="22"/>
        <v>#VALUE!</v>
      </c>
      <c r="AQ36" s="30"/>
      <c r="AR36" s="30" t="e">
        <f t="shared" si="23"/>
        <v>#VALUE!</v>
      </c>
      <c r="AS36" s="30" t="e">
        <f t="shared" si="24"/>
        <v>#VALUE!</v>
      </c>
      <c r="AT36" s="30" t="e">
        <f t="shared" si="25"/>
        <v>#VALUE!</v>
      </c>
      <c r="AU36" s="30">
        <f t="shared" si="26"/>
        <v>1</v>
      </c>
      <c r="AV36" s="30">
        <f t="shared" si="27"/>
        <v>1</v>
      </c>
      <c r="AW36" s="30">
        <f t="shared" si="28"/>
        <v>1</v>
      </c>
      <c r="AX36" s="30">
        <f t="shared" si="29"/>
        <v>0</v>
      </c>
    </row>
    <row r="37" spans="1:50" ht="16.5">
      <c r="A37" s="8">
        <f>ROW()</f>
        <v>37</v>
      </c>
      <c r="B37" s="8">
        <f ca="1" t="shared" si="8"/>
        <v>1311</v>
      </c>
      <c r="C37" s="8" t="str">
        <f t="shared" si="9"/>
        <v>13</v>
      </c>
      <c r="D37" s="59">
        <v>0.42569444444444443</v>
      </c>
      <c r="E37" s="8">
        <f>IF(ISERROR(MATCH(E$1&amp;$B37,raw!$C$3:$C$1001,0)),"",MATCH(E$1&amp;$B37,raw!$C$3:$C$1001,0))</f>
      </c>
      <c r="F37" s="8">
        <f>IF(ISERROR(MATCH(F$1&amp;$B37,raw!$C$3:$C$1001,0)),"",MATCH(F$1&amp;$B37,raw!$C$3:$C$1001,0))</f>
      </c>
      <c r="G37" s="8">
        <f>IF(ISERROR(MATCH(G$1&amp;$B37,raw!$C$3:$C$1001,0)),"",MATCH(G$1&amp;$B37,raw!$C$3:$C$1001,0))</f>
      </c>
      <c r="H37" s="8">
        <f>IF(ISERROR(MATCH(H$1&amp;$B37,raw!$C$3:$C$1001,0)),"",MATCH(H$1&amp;$B37,raw!$C$3:$C$1001,0))</f>
      </c>
      <c r="I37" s="8">
        <f>IF(ISERROR(MATCH(I$1&amp;$B37,raw!$C$3:$C$1001,0)),"",MATCH(I$1&amp;$B37,raw!$C$3:$C$1001,0))</f>
      </c>
      <c r="J37" s="8">
        <f>IF(ISERROR(MATCH(J$1&amp;$B37,raw!$C$3:$C$1001,0)),"",MATCH(J$1&amp;$B37,raw!$C$3:$C$1001,0))</f>
        <v>202</v>
      </c>
      <c r="K37" s="8">
        <f>IF(ISERROR(MATCH(K$1&amp;$B37,raw!$C$3:$C$1001,0)),"",MATCH(K$1&amp;$B37,raw!$C$3:$C$1001,0))</f>
        <v>275</v>
      </c>
      <c r="L37" s="8">
        <f>IF(ISERROR(MATCH(L$1&amp;$B37,raw!$C$3:$C$1001,0)),"",MATCH(L$1&amp;$B37,raw!$C$3:$C$1001,0))</f>
        <v>387</v>
      </c>
      <c r="M37" s="8">
        <f>IF(ISERROR(MATCH(M$1&amp;$B37,raw!$C$3:$C$1001,0)),"",MATCH(M$1&amp;$B37,raw!$C$3:$C$1001,0))</f>
        <v>486</v>
      </c>
      <c r="N37" s="9">
        <f>IF(ISERROR(MATCH(N$1&amp;$B37,raw!$C$3:$C$1001,0)),"",MATCH(N$1&amp;$B37,raw!$C$3:$C$1001,0))</f>
        <v>498</v>
      </c>
      <c r="O37" s="10">
        <f t="shared" si="2"/>
        <v>0.42569444444444443</v>
      </c>
      <c r="P37" s="10">
        <f ca="1">IF(ISERROR(OFFSET(raw!$B$2,Progress!E37,4)),"",OFFSET(raw!$B$2,Progress!E37,4))</f>
      </c>
      <c r="Q37" s="10">
        <f ca="1">IF(ISERROR(OFFSET(raw!$B$2,Progress!F37,4)),"",OFFSET(raw!$B$2,Progress!F37,4))</f>
      </c>
      <c r="R37" s="10">
        <f ca="1">IF(ISERROR(OFFSET(raw!$B$2,Progress!G37,4)),"",OFFSET(raw!$B$2,Progress!G37,4))</f>
      </c>
      <c r="S37" s="10">
        <f ca="1">IF(ISERROR(OFFSET(raw!$B$2,Progress!H37,4)),"",OFFSET(raw!$B$2,Progress!H37,4))</f>
      </c>
      <c r="T37" s="10">
        <f ca="1">IF(ISERROR(OFFSET(raw!$B$2,Progress!I37,4)),"",OFFSET(raw!$B$2,Progress!I37,4))</f>
      </c>
      <c r="U37" s="10">
        <f ca="1">IF(ISERROR(OFFSET(raw!$B$2,Progress!J37,4)),"",OFFSET(raw!$B$2,Progress!J37,4))</f>
        <v>0.4861111111111111</v>
      </c>
      <c r="V37" s="10">
        <f ca="1">IF(ISERROR(OFFSET(raw!$B$2,Progress!K37,4)),"",OFFSET(raw!$B$2,Progress!K37,4))</f>
        <v>0.5388888888888889</v>
      </c>
      <c r="W37" s="10">
        <f ca="1">IF(ISERROR(OFFSET(raw!$B$2,Progress!L37,4)),"",OFFSET(raw!$B$2,Progress!L37,4))</f>
        <v>0.6124999999999999</v>
      </c>
      <c r="X37" s="10">
        <f ca="1">IF(ISERROR(OFFSET(raw!$B$2,Progress!M37,4)),"",OFFSET(raw!$B$2,Progress!M37,4))</f>
        <v>0.6916666666666668</v>
      </c>
      <c r="Y37" s="11">
        <f ca="1">IF(ISERROR(OFFSET(raw!$B$2,Progress!N37,4)),"",OFFSET(raw!$B$2,Progress!N37,4))</f>
        <v>0.7125</v>
      </c>
      <c r="Z37" s="12">
        <f t="shared" si="3"/>
        <v>0.2868055555555556</v>
      </c>
      <c r="AA37" s="13">
        <f t="shared" si="10"/>
        <v>0.2868425555555556</v>
      </c>
      <c r="AB37" s="8">
        <f t="shared" si="30"/>
        <v>112</v>
      </c>
      <c r="AC37" s="9">
        <f ca="1" t="shared" si="5"/>
        <v>23</v>
      </c>
      <c r="AD37">
        <f t="shared" si="11"/>
      </c>
      <c r="AE37">
        <f t="shared" si="12"/>
      </c>
      <c r="AF37">
        <f t="shared" si="13"/>
      </c>
      <c r="AG37">
        <f t="shared" si="14"/>
      </c>
      <c r="AH37">
        <f t="shared" si="15"/>
      </c>
      <c r="AI37">
        <f t="shared" si="16"/>
        <v>6.051425888888889</v>
      </c>
      <c r="AJ37">
        <f t="shared" si="17"/>
        <v>7.046148111111111</v>
      </c>
      <c r="AK37">
        <f t="shared" si="18"/>
        <v>8.038787000000001</v>
      </c>
      <c r="AL37">
        <f t="shared" si="19"/>
        <v>9.030870333333334</v>
      </c>
      <c r="AM37">
        <f t="shared" si="20"/>
        <v>10.028787000000001</v>
      </c>
      <c r="AN37">
        <f t="shared" si="7"/>
        <v>10.028787000000001</v>
      </c>
      <c r="AO37" s="30" t="e">
        <f t="shared" si="21"/>
        <v>#VALUE!</v>
      </c>
      <c r="AP37" s="30" t="e">
        <f t="shared" si="22"/>
        <v>#VALUE!</v>
      </c>
      <c r="AQ37" s="30"/>
      <c r="AR37" s="30" t="e">
        <f t="shared" si="23"/>
        <v>#VALUE!</v>
      </c>
      <c r="AS37" s="30" t="e">
        <f t="shared" si="24"/>
        <v>#VALUE!</v>
      </c>
      <c r="AT37" s="30" t="e">
        <f t="shared" si="25"/>
        <v>#VALUE!</v>
      </c>
      <c r="AU37" s="30">
        <f t="shared" si="26"/>
        <v>0</v>
      </c>
      <c r="AV37" s="30">
        <f t="shared" si="27"/>
        <v>1</v>
      </c>
      <c r="AW37" s="30">
        <f t="shared" si="28"/>
        <v>1</v>
      </c>
      <c r="AX37" s="30">
        <f t="shared" si="29"/>
        <v>0</v>
      </c>
    </row>
    <row r="38" spans="1:51" ht="16.5">
      <c r="A38" s="8">
        <f>ROW()</f>
        <v>38</v>
      </c>
      <c r="B38" s="8">
        <f ca="1" t="shared" si="8"/>
        <v>1312</v>
      </c>
      <c r="C38" s="8" t="str">
        <f t="shared" si="9"/>
        <v>13</v>
      </c>
      <c r="D38" s="59">
        <v>0.42569444444444443</v>
      </c>
      <c r="E38" s="8">
        <f>IF(ISERROR(MATCH(E$1&amp;$B38,raw!$C$3:$C$1001,0)),"",MATCH(E$1&amp;$B38,raw!$C$3:$C$1001,0))</f>
      </c>
      <c r="F38" s="8">
        <f>IF(ISERROR(MATCH(F$1&amp;$B38,raw!$C$3:$C$1001,0)),"",MATCH(F$1&amp;$B38,raw!$C$3:$C$1001,0))</f>
      </c>
      <c r="G38" s="8">
        <f>IF(ISERROR(MATCH(G$1&amp;$B38,raw!$C$3:$C$1001,0)),"",MATCH(G$1&amp;$B38,raw!$C$3:$C$1001,0))</f>
      </c>
      <c r="H38" s="8">
        <f>IF(ISERROR(MATCH(H$1&amp;$B38,raw!$C$3:$C$1001,0)),"",MATCH(H$1&amp;$B38,raw!$C$3:$C$1001,0))</f>
      </c>
      <c r="I38" s="8">
        <f>IF(ISERROR(MATCH(I$1&amp;$B38,raw!$C$3:$C$1001,0)),"",MATCH(I$1&amp;$B38,raw!$C$3:$C$1001,0))</f>
      </c>
      <c r="J38" s="8">
        <f>IF(ISERROR(MATCH(J$1&amp;$B38,raw!$C$3:$C$1001,0)),"",MATCH(J$1&amp;$B38,raw!$C$3:$C$1001,0))</f>
        <v>203</v>
      </c>
      <c r="K38" s="8">
        <f>IF(ISERROR(MATCH(K$1&amp;$B38,raw!$C$3:$C$1001,0)),"",MATCH(K$1&amp;$B38,raw!$C$3:$C$1001,0))</f>
        <v>284</v>
      </c>
      <c r="L38" s="8">
        <f>IF(ISERROR(MATCH(L$1&amp;$B38,raw!$C$3:$C$1001,0)),"",MATCH(L$1&amp;$B38,raw!$C$3:$C$1001,0))</f>
        <v>388</v>
      </c>
      <c r="M38" s="8">
        <f>IF(ISERROR(MATCH(M$1&amp;$B38,raw!$C$3:$C$1001,0)),"",MATCH(M$1&amp;$B38,raw!$C$3:$C$1001,0))</f>
        <v>485</v>
      </c>
      <c r="N38" s="9">
        <f>IF(ISERROR(MATCH(N$1&amp;$B38,raw!$C$3:$C$1001,0)),"",MATCH(N$1&amp;$B38,raw!$C$3:$C$1001,0))</f>
        <v>499</v>
      </c>
      <c r="O38" s="10">
        <f t="shared" si="2"/>
        <v>0.42569444444444443</v>
      </c>
      <c r="P38" s="10">
        <f ca="1">IF(ISERROR(OFFSET(raw!$B$2,Progress!E38,4)),"",OFFSET(raw!$B$2,Progress!E38,4))</f>
      </c>
      <c r="Q38" s="10">
        <f ca="1">IF(ISERROR(OFFSET(raw!$B$2,Progress!F38,4)),"",OFFSET(raw!$B$2,Progress!F38,4))</f>
      </c>
      <c r="R38" s="10">
        <f ca="1">IF(ISERROR(OFFSET(raw!$B$2,Progress!G38,4)),"",OFFSET(raw!$B$2,Progress!G38,4))</f>
      </c>
      <c r="S38" s="10">
        <f ca="1">IF(ISERROR(OFFSET(raw!$B$2,Progress!H38,4)),"",OFFSET(raw!$B$2,Progress!H38,4))</f>
      </c>
      <c r="T38" s="10">
        <f ca="1">IF(ISERROR(OFFSET(raw!$B$2,Progress!I38,4)),"",OFFSET(raw!$B$2,Progress!I38,4))</f>
      </c>
      <c r="U38" s="10">
        <f ca="1">IF(ISERROR(OFFSET(raw!$B$2,Progress!J38,4)),"",OFFSET(raw!$B$2,Progress!J38,4))</f>
        <v>0.4847222222222222</v>
      </c>
      <c r="V38" s="10">
        <f ca="1">IF(ISERROR(OFFSET(raw!$B$2,Progress!K38,4)),"",OFFSET(raw!$B$2,Progress!K38,4))</f>
        <v>0.5402777777777777</v>
      </c>
      <c r="W38" s="10">
        <f ca="1">IF(ISERROR(OFFSET(raw!$B$2,Progress!L38,4)),"",OFFSET(raw!$B$2,Progress!L38,4))</f>
        <v>0.6124999999999999</v>
      </c>
      <c r="X38" s="10">
        <f ca="1">IF(ISERROR(OFFSET(raw!$B$2,Progress!M38,4)),"",OFFSET(raw!$B$2,Progress!M38,4))</f>
        <v>0.6909722222222222</v>
      </c>
      <c r="Y38" s="11">
        <f ca="1">IF(ISERROR(OFFSET(raw!$B$2,Progress!N38,4)),"",OFFSET(raw!$B$2,Progress!N38,4))</f>
        <v>0.7111111111111111</v>
      </c>
      <c r="Z38" s="12">
        <f t="shared" si="3"/>
        <v>0.2854166666666667</v>
      </c>
      <c r="AA38" s="13">
        <f t="shared" si="10"/>
        <v>0.2854546666666667</v>
      </c>
      <c r="AB38" s="8">
        <f t="shared" si="30"/>
        <v>112</v>
      </c>
      <c r="AC38" s="69" t="s">
        <v>685</v>
      </c>
      <c r="AD38">
        <f t="shared" si="11"/>
      </c>
      <c r="AE38">
        <f t="shared" si="12"/>
      </c>
      <c r="AF38">
        <f t="shared" si="13"/>
      </c>
      <c r="AG38">
        <f t="shared" si="14"/>
      </c>
      <c r="AH38">
        <f t="shared" si="15"/>
      </c>
      <c r="AI38">
        <f t="shared" si="16"/>
        <v>6.051565777777777</v>
      </c>
      <c r="AJ38">
        <f t="shared" si="17"/>
        <v>7.046010222222222</v>
      </c>
      <c r="AK38">
        <f t="shared" si="18"/>
        <v>8.038788</v>
      </c>
      <c r="AL38">
        <f t="shared" si="19"/>
        <v>9.030940777777777</v>
      </c>
      <c r="AM38">
        <f t="shared" si="20"/>
        <v>10.028926888888888</v>
      </c>
      <c r="AN38">
        <f t="shared" si="7"/>
        <v>10.028926888888888</v>
      </c>
      <c r="AO38" s="30" t="e">
        <f t="shared" si="21"/>
        <v>#VALUE!</v>
      </c>
      <c r="AP38" s="30" t="e">
        <f t="shared" si="22"/>
        <v>#VALUE!</v>
      </c>
      <c r="AQ38" s="30"/>
      <c r="AR38" s="30" t="e">
        <f t="shared" si="23"/>
        <v>#VALUE!</v>
      </c>
      <c r="AS38" s="30" t="e">
        <f t="shared" si="24"/>
        <v>#VALUE!</v>
      </c>
      <c r="AT38" s="30" t="e">
        <f t="shared" si="25"/>
        <v>#VALUE!</v>
      </c>
      <c r="AU38" s="30">
        <f t="shared" si="26"/>
        <v>0</v>
      </c>
      <c r="AV38" s="30">
        <f t="shared" si="27"/>
        <v>1</v>
      </c>
      <c r="AW38" s="30">
        <f t="shared" si="28"/>
        <v>1</v>
      </c>
      <c r="AX38" s="30">
        <f t="shared" si="29"/>
        <v>0</v>
      </c>
      <c r="AY38" s="64" t="s">
        <v>308</v>
      </c>
    </row>
    <row r="39" spans="1:50" ht="16.5">
      <c r="A39" s="8">
        <f>ROW()</f>
        <v>39</v>
      </c>
      <c r="B39" s="8">
        <f ca="1" t="shared" si="8"/>
        <v>1313</v>
      </c>
      <c r="C39" s="8" t="str">
        <f t="shared" si="9"/>
        <v>13</v>
      </c>
      <c r="D39" s="59">
        <v>0.42569444444444443</v>
      </c>
      <c r="E39" s="8">
        <f>IF(ISERROR(MATCH(E$1&amp;$B39,raw!$C$3:$C$1001,0)),"",MATCH(E$1&amp;$B39,raw!$C$3:$C$1001,0))</f>
      </c>
      <c r="F39" s="8">
        <f>IF(ISERROR(MATCH(F$1&amp;$B39,raw!$C$3:$C$1001,0)),"",MATCH(F$1&amp;$B39,raw!$C$3:$C$1001,0))</f>
      </c>
      <c r="G39" s="8">
        <f>IF(ISERROR(MATCH(G$1&amp;$B39,raw!$C$3:$C$1001,0)),"",MATCH(G$1&amp;$B39,raw!$C$3:$C$1001,0))</f>
      </c>
      <c r="H39" s="8">
        <f>IF(ISERROR(MATCH(H$1&amp;$B39,raw!$C$3:$C$1001,0)),"",MATCH(H$1&amp;$B39,raw!$C$3:$C$1001,0))</f>
      </c>
      <c r="I39" s="8">
        <f>IF(ISERROR(MATCH(I$1&amp;$B39,raw!$C$3:$C$1001,0)),"",MATCH(I$1&amp;$B39,raw!$C$3:$C$1001,0))</f>
      </c>
      <c r="J39" s="8">
        <f>IF(ISERROR(MATCH(J$1&amp;$B39,raw!$C$3:$C$1001,0)),"",MATCH(J$1&amp;$B39,raw!$C$3:$C$1001,0))</f>
        <v>167</v>
      </c>
      <c r="K39" s="8">
        <f>IF(ISERROR(MATCH(K$1&amp;$B39,raw!$C$3:$C$1001,0)),"",MATCH(K$1&amp;$B39,raw!$C$3:$C$1001,0))</f>
        <v>225</v>
      </c>
      <c r="L39" s="8">
        <f>IF(ISERROR(MATCH(L$1&amp;$B39,raw!$C$3:$C$1001,0)),"",MATCH(L$1&amp;$B39,raw!$C$3:$C$1001,0))</f>
        <v>303</v>
      </c>
      <c r="M39" s="8">
        <f>IF(ISERROR(MATCH(M$1&amp;$B39,raw!$C$3:$C$1001,0)),"",MATCH(M$1&amp;$B39,raw!$C$3:$C$1001,0))</f>
        <v>312</v>
      </c>
      <c r="N39" s="9">
        <f>IF(ISERROR(MATCH(N$1&amp;$B39,raw!$C$3:$C$1001,0)),"",MATCH(N$1&amp;$B39,raw!$C$3:$C$1001,0))</f>
        <v>337</v>
      </c>
      <c r="O39" s="10">
        <f t="shared" si="2"/>
        <v>0.42569444444444443</v>
      </c>
      <c r="P39" s="10">
        <f ca="1">IF(ISERROR(OFFSET(raw!$B$2,Progress!E39,4)),"",OFFSET(raw!$B$2,Progress!E39,4))</f>
      </c>
      <c r="Q39" s="10">
        <f ca="1">IF(ISERROR(OFFSET(raw!$B$2,Progress!F39,4)),"",OFFSET(raw!$B$2,Progress!F39,4))</f>
      </c>
      <c r="R39" s="10">
        <f ca="1">IF(ISERROR(OFFSET(raw!$B$2,Progress!G39,4)),"",OFFSET(raw!$B$2,Progress!G39,4))</f>
      </c>
      <c r="S39" s="10">
        <f ca="1">IF(ISERROR(OFFSET(raw!$B$2,Progress!H39,4)),"",OFFSET(raw!$B$2,Progress!H39,4))</f>
      </c>
      <c r="T39" s="10">
        <f ca="1">IF(ISERROR(OFFSET(raw!$B$2,Progress!I39,4)),"",OFFSET(raw!$B$2,Progress!I39,4))</f>
      </c>
      <c r="U39" s="10">
        <f ca="1">IF(ISERROR(OFFSET(raw!$B$2,Progress!J39,4)),"",OFFSET(raw!$B$2,Progress!J39,4))</f>
        <v>0.4680555555555555</v>
      </c>
      <c r="V39" s="10">
        <f ca="1">IF(ISERROR(OFFSET(raw!$B$2,Progress!K39,4)),"",OFFSET(raw!$B$2,Progress!K39,4))</f>
        <v>0.5076388888888889</v>
      </c>
      <c r="W39" s="10">
        <f ca="1">IF(ISERROR(OFFSET(raw!$B$2,Progress!L39,4)),"",OFFSET(raw!$B$2,Progress!L39,4))</f>
        <v>0.545138888888889</v>
      </c>
      <c r="X39" s="10">
        <f ca="1">IF(ISERROR(OFFSET(raw!$B$2,Progress!M39,4)),"",OFFSET(raw!$B$2,Progress!M39,4))</f>
        <v>0.5812499999999999</v>
      </c>
      <c r="Y39" s="11">
        <f ca="1">IF(ISERROR(OFFSET(raw!$B$2,Progress!N39,4)),"",OFFSET(raw!$B$2,Progress!N39,4))</f>
        <v>0.5965277777777778</v>
      </c>
      <c r="Z39" s="12">
        <f t="shared" si="3"/>
        <v>0.17083333333333334</v>
      </c>
      <c r="AA39" s="13">
        <f t="shared" si="10"/>
        <v>0.17087233333333335</v>
      </c>
      <c r="AB39" s="8">
        <f t="shared" si="30"/>
        <v>112</v>
      </c>
      <c r="AC39" s="9">
        <f ca="1" t="shared" si="5"/>
        <v>1</v>
      </c>
      <c r="AD39">
        <f t="shared" si="11"/>
      </c>
      <c r="AE39">
        <f t="shared" si="12"/>
      </c>
      <c r="AF39">
        <f t="shared" si="13"/>
      </c>
      <c r="AG39">
        <f t="shared" si="14"/>
      </c>
      <c r="AH39">
        <f t="shared" si="15"/>
      </c>
      <c r="AI39">
        <f t="shared" si="16"/>
        <v>6.0532334444444444</v>
      </c>
      <c r="AJ39">
        <f t="shared" si="17"/>
        <v>7.049275111111111</v>
      </c>
      <c r="AK39">
        <f t="shared" si="18"/>
        <v>8.045525111111111</v>
      </c>
      <c r="AL39">
        <f t="shared" si="19"/>
        <v>9.041913999999998</v>
      </c>
      <c r="AM39">
        <f t="shared" si="20"/>
        <v>10.04038622222222</v>
      </c>
      <c r="AN39">
        <f t="shared" si="7"/>
        <v>10.04038622222222</v>
      </c>
      <c r="AO39" s="30" t="e">
        <f t="shared" si="21"/>
        <v>#VALUE!</v>
      </c>
      <c r="AP39" s="30" t="e">
        <f t="shared" si="22"/>
        <v>#VALUE!</v>
      </c>
      <c r="AQ39" s="30"/>
      <c r="AR39" s="30" t="e">
        <f t="shared" si="23"/>
        <v>#VALUE!</v>
      </c>
      <c r="AS39" s="30" t="e">
        <f t="shared" si="24"/>
        <v>#VALUE!</v>
      </c>
      <c r="AT39" s="30" t="e">
        <f t="shared" si="25"/>
        <v>#VALUE!</v>
      </c>
      <c r="AU39" s="30">
        <f t="shared" si="26"/>
        <v>0</v>
      </c>
      <c r="AV39" s="30">
        <f t="shared" si="27"/>
        <v>0</v>
      </c>
      <c r="AW39" s="30">
        <f t="shared" si="28"/>
        <v>0</v>
      </c>
      <c r="AX39" s="30">
        <f t="shared" si="29"/>
        <v>0</v>
      </c>
    </row>
    <row r="40" spans="1:50" ht="16.5">
      <c r="A40" s="8">
        <f>ROW()</f>
        <v>40</v>
      </c>
      <c r="B40" s="8">
        <f ca="1" t="shared" si="8"/>
        <v>1314</v>
      </c>
      <c r="C40" s="8" t="str">
        <f t="shared" si="9"/>
        <v>13</v>
      </c>
      <c r="D40" s="59">
        <v>0.4270833333333333</v>
      </c>
      <c r="E40" s="8">
        <f>IF(ISERROR(MATCH(E$1&amp;$B40,raw!$C$3:$C$1001,0)),"",MATCH(E$1&amp;$B40,raw!$C$3:$C$1001,0))</f>
      </c>
      <c r="F40" s="8">
        <f>IF(ISERROR(MATCH(F$1&amp;$B40,raw!$C$3:$C$1001,0)),"",MATCH(F$1&amp;$B40,raw!$C$3:$C$1001,0))</f>
      </c>
      <c r="G40" s="8">
        <f>IF(ISERROR(MATCH(G$1&amp;$B40,raw!$C$3:$C$1001,0)),"",MATCH(G$1&amp;$B40,raw!$C$3:$C$1001,0))</f>
      </c>
      <c r="H40" s="8">
        <f>IF(ISERROR(MATCH(H$1&amp;$B40,raw!$C$3:$C$1001,0)),"",MATCH(H$1&amp;$B40,raw!$C$3:$C$1001,0))</f>
      </c>
      <c r="I40" s="8">
        <f>IF(ISERROR(MATCH(I$1&amp;$B40,raw!$C$3:$C$1001,0)),"",MATCH(I$1&amp;$B40,raw!$C$3:$C$1001,0))</f>
      </c>
      <c r="J40" s="8">
        <f>IF(ISERROR(MATCH(J$1&amp;$B40,raw!$C$3:$C$1001,0)),"",MATCH(J$1&amp;$B40,raw!$C$3:$C$1001,0))</f>
        <v>204</v>
      </c>
      <c r="K40" s="8">
        <f>IF(ISERROR(MATCH(K$1&amp;$B40,raw!$C$3:$C$1001,0)),"",MATCH(K$1&amp;$B40,raw!$C$3:$C$1001,0))</f>
        <v>258</v>
      </c>
      <c r="L40" s="8">
        <f>IF(ISERROR(MATCH(L$1&amp;$B40,raw!$C$3:$C$1001,0)),"",MATCH(L$1&amp;$B40,raw!$C$3:$C$1001,0))</f>
        <v>389</v>
      </c>
      <c r="M40" s="8">
        <f>IF(ISERROR(MATCH(M$1&amp;$B40,raw!$C$3:$C$1001,0)),"",MATCH(M$1&amp;$B40,raw!$C$3:$C$1001,0))</f>
        <v>427</v>
      </c>
      <c r="N40" s="9">
        <f>IF(ISERROR(MATCH(N$1&amp;$B40,raw!$C$3:$C$1001,0)),"",MATCH(N$1&amp;$B40,raw!$C$3:$C$1001,0))</f>
        <v>471</v>
      </c>
      <c r="O40" s="10">
        <f t="shared" si="2"/>
        <v>0.4270833333333333</v>
      </c>
      <c r="P40" s="10">
        <f ca="1">IF(ISERROR(OFFSET(raw!$B$2,Progress!E40,4)),"",OFFSET(raw!$B$2,Progress!E40,4))</f>
      </c>
      <c r="Q40" s="10">
        <f ca="1">IF(ISERROR(OFFSET(raw!$B$2,Progress!F40,4)),"",OFFSET(raw!$B$2,Progress!F40,4))</f>
      </c>
      <c r="R40" s="10">
        <f ca="1">IF(ISERROR(OFFSET(raw!$B$2,Progress!G40,4)),"",OFFSET(raw!$B$2,Progress!G40,4))</f>
      </c>
      <c r="S40" s="10">
        <f ca="1">IF(ISERROR(OFFSET(raw!$B$2,Progress!H40,4)),"",OFFSET(raw!$B$2,Progress!H40,4))</f>
      </c>
      <c r="T40" s="10">
        <f ca="1">IF(ISERROR(OFFSET(raw!$B$2,Progress!I40,4)),"",OFFSET(raw!$B$2,Progress!I40,4))</f>
      </c>
      <c r="U40" s="10">
        <f ca="1">IF(ISERROR(OFFSET(raw!$B$2,Progress!J40,4)),"",OFFSET(raw!$B$2,Progress!J40,4))</f>
        <v>0.4777777777777778</v>
      </c>
      <c r="V40" s="10">
        <f ca="1">IF(ISERROR(OFFSET(raw!$B$2,Progress!K40,4)),"",OFFSET(raw!$B$2,Progress!K40,4))</f>
        <v>0.5326388888888889</v>
      </c>
      <c r="W40" s="10">
        <f ca="1">IF(ISERROR(OFFSET(raw!$B$2,Progress!L40,4)),"",OFFSET(raw!$B$2,Progress!L40,4))</f>
        <v>0.5944444444444444</v>
      </c>
      <c r="X40" s="10">
        <f ca="1">IF(ISERROR(OFFSET(raw!$B$2,Progress!M40,4)),"",OFFSET(raw!$B$2,Progress!M40,4))</f>
        <v>0.6493055555555556</v>
      </c>
      <c r="Y40" s="11">
        <f ca="1">IF(ISERROR(OFFSET(raw!$B$2,Progress!N40,4)),"",OFFSET(raw!$B$2,Progress!N40,4))</f>
        <v>0.68125</v>
      </c>
      <c r="Z40" s="12">
        <f t="shared" si="3"/>
        <v>0.2541666666666667</v>
      </c>
      <c r="AA40" s="13">
        <f t="shared" si="10"/>
        <v>0.2542066666666667</v>
      </c>
      <c r="AB40" s="8">
        <f t="shared" si="30"/>
        <v>112</v>
      </c>
      <c r="AC40" s="9">
        <f ca="1" t="shared" si="5"/>
        <v>16</v>
      </c>
      <c r="AD40">
        <f t="shared" si="11"/>
      </c>
      <c r="AE40">
        <f t="shared" si="12"/>
      </c>
      <c r="AF40">
        <f t="shared" si="13"/>
      </c>
      <c r="AG40">
        <f t="shared" si="14"/>
      </c>
      <c r="AH40">
        <f t="shared" si="15"/>
      </c>
      <c r="AI40">
        <f t="shared" si="16"/>
        <v>6.052262222222223</v>
      </c>
      <c r="AJ40">
        <f t="shared" si="17"/>
        <v>7.046776111111112</v>
      </c>
      <c r="AK40">
        <f t="shared" si="18"/>
        <v>8.040595555555555</v>
      </c>
      <c r="AL40">
        <f t="shared" si="19"/>
        <v>9.035109444444444</v>
      </c>
      <c r="AM40">
        <f t="shared" si="20"/>
        <v>10.031915</v>
      </c>
      <c r="AN40">
        <f t="shared" si="7"/>
        <v>10.031915</v>
      </c>
      <c r="AO40" s="30" t="e">
        <f t="shared" si="21"/>
        <v>#VALUE!</v>
      </c>
      <c r="AP40" s="30" t="e">
        <f t="shared" si="22"/>
        <v>#VALUE!</v>
      </c>
      <c r="AQ40" s="30"/>
      <c r="AR40" s="30" t="e">
        <f t="shared" si="23"/>
        <v>#VALUE!</v>
      </c>
      <c r="AS40" s="30" t="e">
        <f t="shared" si="24"/>
        <v>#VALUE!</v>
      </c>
      <c r="AT40" s="30" t="e">
        <f t="shared" si="25"/>
        <v>#VALUE!</v>
      </c>
      <c r="AU40" s="30">
        <f t="shared" si="26"/>
        <v>0</v>
      </c>
      <c r="AV40" s="30">
        <f t="shared" si="27"/>
        <v>0</v>
      </c>
      <c r="AW40" s="30">
        <f t="shared" si="28"/>
        <v>1</v>
      </c>
      <c r="AX40" s="30">
        <f t="shared" si="29"/>
        <v>0</v>
      </c>
    </row>
    <row r="41" spans="1:50" ht="16.5">
      <c r="A41" s="8">
        <f>ROW()</f>
        <v>41</v>
      </c>
      <c r="B41" s="8">
        <f ca="1" t="shared" si="8"/>
        <v>1315</v>
      </c>
      <c r="C41" s="8" t="str">
        <f t="shared" si="9"/>
        <v>13</v>
      </c>
      <c r="D41" s="60" t="s">
        <v>253</v>
      </c>
      <c r="E41" s="8">
        <f>IF(ISERROR(MATCH(E$1&amp;$B41,raw!$C$3:$C$1001,0)),"",MATCH(E$1&amp;$B41,raw!$C$3:$C$1001,0))</f>
      </c>
      <c r="F41" s="8">
        <f>IF(ISERROR(MATCH(F$1&amp;$B41,raw!$C$3:$C$1001,0)),"",MATCH(F$1&amp;$B41,raw!$C$3:$C$1001,0))</f>
      </c>
      <c r="G41" s="8">
        <f>IF(ISERROR(MATCH(G$1&amp;$B41,raw!$C$3:$C$1001,0)),"",MATCH(G$1&amp;$B41,raw!$C$3:$C$1001,0))</f>
      </c>
      <c r="H41" s="8">
        <f>IF(ISERROR(MATCH(H$1&amp;$B41,raw!$C$3:$C$1001,0)),"",MATCH(H$1&amp;$B41,raw!$C$3:$C$1001,0))</f>
      </c>
      <c r="I41" s="8">
        <f>IF(ISERROR(MATCH(I$1&amp;$B41,raw!$C$3:$C$1001,0)),"",MATCH(I$1&amp;$B41,raw!$C$3:$C$1001,0))</f>
      </c>
      <c r="J41" s="8">
        <f>IF(ISERROR(MATCH(J$1&amp;$B41,raw!$C$3:$C$1001,0)),"",MATCH(J$1&amp;$B41,raw!$C$3:$C$1001,0))</f>
      </c>
      <c r="K41" s="8">
        <f>IF(ISERROR(MATCH(K$1&amp;$B41,raw!$C$3:$C$1001,0)),"",MATCH(K$1&amp;$B41,raw!$C$3:$C$1001,0))</f>
      </c>
      <c r="L41" s="8">
        <f>IF(ISERROR(MATCH(L$1&amp;$B41,raw!$C$3:$C$1001,0)),"",MATCH(L$1&amp;$B41,raw!$C$3:$C$1001,0))</f>
      </c>
      <c r="M41" s="8">
        <f>IF(ISERROR(MATCH(M$1&amp;$B41,raw!$C$3:$C$1001,0)),"",MATCH(M$1&amp;$B41,raw!$C$3:$C$1001,0))</f>
      </c>
      <c r="N41" s="9">
        <f>IF(ISERROR(MATCH(N$1&amp;$B41,raw!$C$3:$C$1001,0)),"",MATCH(N$1&amp;$B41,raw!$C$3:$C$1001,0))</f>
      </c>
      <c r="O41" s="10" t="str">
        <f t="shared" si="2"/>
        <v>DNS</v>
      </c>
      <c r="P41" s="10">
        <f ca="1">IF(ISERROR(OFFSET(raw!$B$2,Progress!E41,4)),"",OFFSET(raw!$B$2,Progress!E41,4))</f>
      </c>
      <c r="Q41" s="10">
        <f ca="1">IF(ISERROR(OFFSET(raw!$B$2,Progress!F41,4)),"",OFFSET(raw!$B$2,Progress!F41,4))</f>
      </c>
      <c r="R41" s="10">
        <f ca="1">IF(ISERROR(OFFSET(raw!$B$2,Progress!G41,4)),"",OFFSET(raw!$B$2,Progress!G41,4))</f>
      </c>
      <c r="S41" s="10">
        <f ca="1">IF(ISERROR(OFFSET(raw!$B$2,Progress!H41,4)),"",OFFSET(raw!$B$2,Progress!H41,4))</f>
      </c>
      <c r="T41" s="10">
        <f ca="1">IF(ISERROR(OFFSET(raw!$B$2,Progress!I41,4)),"",OFFSET(raw!$B$2,Progress!I41,4))</f>
      </c>
      <c r="U41" s="10">
        <f ca="1">IF(ISERROR(OFFSET(raw!$B$2,Progress!J41,4)),"",OFFSET(raw!$B$2,Progress!J41,4))</f>
      </c>
      <c r="V41" s="10">
        <f ca="1">IF(ISERROR(OFFSET(raw!$B$2,Progress!K41,4)),"",OFFSET(raw!$B$2,Progress!K41,4))</f>
      </c>
      <c r="W41" s="10">
        <f ca="1">IF(ISERROR(OFFSET(raw!$B$2,Progress!L41,4)),"",OFFSET(raw!$B$2,Progress!L41,4))</f>
      </c>
      <c r="X41" s="10">
        <f ca="1">IF(ISERROR(OFFSET(raw!$B$2,Progress!M41,4)),"",OFFSET(raw!$B$2,Progress!M41,4))</f>
      </c>
      <c r="Y41" s="11">
        <f ca="1">IF(ISERROR(OFFSET(raw!$B$2,Progress!N41,4)),"",OFFSET(raw!$B$2,Progress!N41,4))</f>
      </c>
      <c r="Z41" s="12">
        <f t="shared" si="3"/>
      </c>
      <c r="AA41" s="13">
        <f t="shared" si="10"/>
      </c>
      <c r="AB41" s="8">
        <f t="shared" si="30"/>
        <v>112</v>
      </c>
      <c r="AC41" s="9" t="e">
        <f ca="1" t="shared" si="5"/>
        <v>#VALUE!</v>
      </c>
      <c r="AD41">
        <f t="shared" si="11"/>
      </c>
      <c r="AE41">
        <f t="shared" si="12"/>
      </c>
      <c r="AF41">
        <f t="shared" si="13"/>
      </c>
      <c r="AG41">
        <f t="shared" si="14"/>
      </c>
      <c r="AH41">
        <f t="shared" si="15"/>
      </c>
      <c r="AI41">
        <f t="shared" si="16"/>
      </c>
      <c r="AJ41">
        <f t="shared" si="17"/>
      </c>
      <c r="AK41">
        <f t="shared" si="18"/>
      </c>
      <c r="AL41">
        <f t="shared" si="19"/>
      </c>
      <c r="AM41">
        <f t="shared" si="20"/>
      </c>
      <c r="AN41">
        <f t="shared" si="7"/>
        <v>0</v>
      </c>
      <c r="AO41" s="30" t="e">
        <f>IF(OR((P41-O41)&gt;$BB$2,(P41-O41)&lt;$BC$2,(P41-O41)&lt;0),1,0)</f>
        <v>#VALUE!</v>
      </c>
      <c r="AP41" s="30" t="e">
        <f>IF(OR((Q41-P41)&gt;$BB$3,(Q41-P41)&lt;$BC$3,(Q41-P41)&lt;0),1,0)</f>
        <v>#VALUE!</v>
      </c>
      <c r="AQ41" s="30"/>
      <c r="AR41" s="30" t="e">
        <f>IF(OR((S41-Q41)&gt;($BB$4+$BB$5),(S41-Q41)&lt;($BC$4+$BC$5),(S41-Q41)&lt;0),1,0)</f>
        <v>#VALUE!</v>
      </c>
      <c r="AS41" s="30" t="e">
        <f>IF(OR((T41-S41)&gt;$BB$6,(T41-S41)&lt;$BC$6,(T41-S41)&lt;0),1,0)</f>
        <v>#VALUE!</v>
      </c>
      <c r="AT41" s="30" t="e">
        <f>IF(OR((U41-T41)&gt;$BB$7,(U41-T41)&lt;$BC$7,(U41-T41)&lt;0),1,0)</f>
        <v>#VALUE!</v>
      </c>
      <c r="AU41" s="30" t="e">
        <f>IF(OR((V41-U41)&gt;$BB$8,(V41-U41)&lt;$BC$8,(V41-U41)&lt;0),1,0)</f>
        <v>#VALUE!</v>
      </c>
      <c r="AV41" s="30" t="e">
        <f>IF(OR((W41-V41)&gt;$BB$9,(W41-V41)&lt;$BC$9,(W41-V41)&lt;0),1,0)</f>
        <v>#VALUE!</v>
      </c>
      <c r="AW41" s="30" t="e">
        <f>IF(OR((X41-W41)&gt;$BB$10,(X41-W41)&lt;$BC$10,(X41-W41)&lt;0),1,0)</f>
        <v>#VALUE!</v>
      </c>
      <c r="AX41" s="30" t="e">
        <f>IF(OR((Y41-X41)&gt;$BB$11,(Y41-X41)&lt;$BC$11,(Y41-X41)&lt;0),1,0)</f>
        <v>#VALUE!</v>
      </c>
    </row>
    <row r="42" spans="1:50" ht="16.5">
      <c r="A42" s="8">
        <f>ROW()</f>
        <v>42</v>
      </c>
      <c r="B42" s="8">
        <f ca="1" t="shared" si="8"/>
        <v>1316</v>
      </c>
      <c r="C42" s="8" t="str">
        <f t="shared" si="9"/>
        <v>13</v>
      </c>
      <c r="D42" s="59">
        <v>0.4270833333333333</v>
      </c>
      <c r="E42" s="8">
        <f>IF(ISERROR(MATCH(E$1&amp;$B42,raw!$C$3:$C$1001,0)),"",MATCH(E$1&amp;$B42,raw!$C$3:$C$1001,0))</f>
      </c>
      <c r="F42" s="8">
        <f>IF(ISERROR(MATCH(F$1&amp;$B42,raw!$C$3:$C$1001,0)),"",MATCH(F$1&amp;$B42,raw!$C$3:$C$1001,0))</f>
      </c>
      <c r="G42" s="8">
        <f>IF(ISERROR(MATCH(G$1&amp;$B42,raw!$C$3:$C$1001,0)),"",MATCH(G$1&amp;$B42,raw!$C$3:$C$1001,0))</f>
      </c>
      <c r="H42" s="8">
        <f>IF(ISERROR(MATCH(H$1&amp;$B42,raw!$C$3:$C$1001,0)),"",MATCH(H$1&amp;$B42,raw!$C$3:$C$1001,0))</f>
      </c>
      <c r="I42" s="8">
        <f>IF(ISERROR(MATCH(I$1&amp;$B42,raw!$C$3:$C$1001,0)),"",MATCH(I$1&amp;$B42,raw!$C$3:$C$1001,0))</f>
      </c>
      <c r="J42" s="8">
        <f>IF(ISERROR(MATCH(J$1&amp;$B42,raw!$C$3:$C$1001,0)),"",MATCH(J$1&amp;$B42,raw!$C$3:$C$1001,0))</f>
        <v>205</v>
      </c>
      <c r="K42" s="8">
        <f>IF(ISERROR(MATCH(K$1&amp;$B42,raw!$C$3:$C$1001,0)),"",MATCH(K$1&amp;$B42,raw!$C$3:$C$1001,0))</f>
        <v>259</v>
      </c>
      <c r="L42" s="8">
        <f>IF(ISERROR(MATCH(L$1&amp;$B42,raw!$C$3:$C$1001,0)),"",MATCH(L$1&amp;$B42,raw!$C$3:$C$1001,0))</f>
        <v>390</v>
      </c>
      <c r="M42" s="8">
        <f>IF(ISERROR(MATCH(M$1&amp;$B42,raw!$C$3:$C$1001,0)),"",MATCH(M$1&amp;$B42,raw!$C$3:$C$1001,0))</f>
        <v>424</v>
      </c>
      <c r="N42" s="9">
        <f>IF(ISERROR(MATCH(N$1&amp;$B42,raw!$C$3:$C$1001,0)),"",MATCH(N$1&amp;$B42,raw!$C$3:$C$1001,0))</f>
        <v>460</v>
      </c>
      <c r="O42" s="10">
        <f t="shared" si="2"/>
        <v>0.4270833333333333</v>
      </c>
      <c r="P42" s="10">
        <f ca="1">IF(ISERROR(OFFSET(raw!$B$2,Progress!E42,4)),"",OFFSET(raw!$B$2,Progress!E42,4))</f>
      </c>
      <c r="Q42" s="10">
        <f ca="1">IF(ISERROR(OFFSET(raw!$B$2,Progress!F42,4)),"",OFFSET(raw!$B$2,Progress!F42,4))</f>
      </c>
      <c r="R42" s="10">
        <f ca="1">IF(ISERROR(OFFSET(raw!$B$2,Progress!G42,4)),"",OFFSET(raw!$B$2,Progress!G42,4))</f>
      </c>
      <c r="S42" s="10">
        <f ca="1">IF(ISERROR(OFFSET(raw!$B$2,Progress!H42,4)),"",OFFSET(raw!$B$2,Progress!H42,4))</f>
      </c>
      <c r="T42" s="10">
        <f ca="1">IF(ISERROR(OFFSET(raw!$B$2,Progress!I42,4)),"",OFFSET(raw!$B$2,Progress!I42,4))</f>
      </c>
      <c r="U42" s="10">
        <f ca="1">IF(ISERROR(OFFSET(raw!$B$2,Progress!J42,4)),"",OFFSET(raw!$B$2,Progress!J42,4))</f>
        <v>0.4777777777777778</v>
      </c>
      <c r="V42" s="10">
        <f ca="1">IF(ISERROR(OFFSET(raw!$B$2,Progress!K42,4)),"",OFFSET(raw!$B$2,Progress!K42,4))</f>
        <v>0.5326388888888889</v>
      </c>
      <c r="W42" s="10">
        <f ca="1">IF(ISERROR(OFFSET(raw!$B$2,Progress!L42,4)),"",OFFSET(raw!$B$2,Progress!L42,4))</f>
        <v>0.59375</v>
      </c>
      <c r="X42" s="10">
        <f ca="1">IF(ISERROR(OFFSET(raw!$B$2,Progress!M42,4)),"",OFFSET(raw!$B$2,Progress!M42,4))</f>
        <v>0.6444444444444445</v>
      </c>
      <c r="Y42" s="11">
        <f ca="1">IF(ISERROR(OFFSET(raw!$B$2,Progress!N42,4)),"",OFFSET(raw!$B$2,Progress!N42,4))</f>
        <v>0.6652777777777777</v>
      </c>
      <c r="Z42" s="12">
        <f t="shared" si="3"/>
        <v>0.23819444444444443</v>
      </c>
      <c r="AA42" s="13">
        <f t="shared" si="10"/>
        <v>0.23823644444444442</v>
      </c>
      <c r="AB42" s="8">
        <f t="shared" si="30"/>
        <v>112</v>
      </c>
      <c r="AC42" s="9">
        <f ca="1" t="shared" si="5"/>
        <v>12</v>
      </c>
      <c r="AD42">
        <f t="shared" si="11"/>
      </c>
      <c r="AE42">
        <f t="shared" si="12"/>
      </c>
      <c r="AF42">
        <f t="shared" si="13"/>
      </c>
      <c r="AG42">
        <f t="shared" si="14"/>
      </c>
      <c r="AH42">
        <f t="shared" si="15"/>
      </c>
      <c r="AI42">
        <f t="shared" si="16"/>
        <v>6.052264222222222</v>
      </c>
      <c r="AJ42">
        <f t="shared" si="17"/>
        <v>7.046778111111111</v>
      </c>
      <c r="AK42">
        <f t="shared" si="18"/>
        <v>8.040667000000001</v>
      </c>
      <c r="AL42">
        <f t="shared" si="19"/>
        <v>9.035597555555556</v>
      </c>
      <c r="AM42">
        <f t="shared" si="20"/>
        <v>10.033514222222223</v>
      </c>
      <c r="AN42">
        <f t="shared" si="7"/>
        <v>10.033514222222223</v>
      </c>
      <c r="AO42" s="30" t="e">
        <f aca="true" t="shared" si="31" ref="AO42:AO74">IF(OR((P42-O42)&gt;$BB$2,(P42-O42)&lt;$BC$2,(P42-O42)&lt;0),1,0)</f>
        <v>#VALUE!</v>
      </c>
      <c r="AP42" s="30" t="e">
        <f aca="true" t="shared" si="32" ref="AP42:AP74">IF(OR((Q42-P42)&gt;$BB$3,(Q42-P42)&lt;$BC$3,(Q42-P42)&lt;0),1,0)</f>
        <v>#VALUE!</v>
      </c>
      <c r="AQ42" s="30"/>
      <c r="AR42" s="30" t="e">
        <f aca="true" t="shared" si="33" ref="AR42:AR74">IF(OR((S42-Q42)&gt;($BB$4+$BB$5),(S42-Q42)&lt;($BC$4+$BC$5),(S42-Q42)&lt;0),1,0)</f>
        <v>#VALUE!</v>
      </c>
      <c r="AS42" s="30" t="e">
        <f aca="true" t="shared" si="34" ref="AS42:AS74">IF(OR((T42-S42)&gt;$BB$6,(T42-S42)&lt;$BC$6,(T42-S42)&lt;0),1,0)</f>
        <v>#VALUE!</v>
      </c>
      <c r="AT42" s="30" t="e">
        <f aca="true" t="shared" si="35" ref="AT42:AT74">IF(OR((U42-T42)&gt;$BB$7,(U42-T42)&lt;$BC$7,(U42-T42)&lt;0),1,0)</f>
        <v>#VALUE!</v>
      </c>
      <c r="AU42" s="30">
        <f aca="true" t="shared" si="36" ref="AU42:AU74">IF(OR((V42-U42)&gt;$BB$8,(V42-U42)&lt;$BC$8,(V42-U42)&lt;0),1,0)</f>
        <v>0</v>
      </c>
      <c r="AV42" s="30">
        <f aca="true" t="shared" si="37" ref="AV42:AV74">IF(OR((W42-V42)&gt;$BB$9,(W42-V42)&lt;$BC$9,(W42-V42)&lt;0),1,0)</f>
        <v>0</v>
      </c>
      <c r="AW42" s="30">
        <f aca="true" t="shared" si="38" ref="AW42:AW74">IF(OR((X42-W42)&gt;$BB$10,(X42-W42)&lt;$BC$10,(X42-W42)&lt;0),1,0)</f>
        <v>1</v>
      </c>
      <c r="AX42" s="30">
        <f aca="true" t="shared" si="39" ref="AX42:AX74">IF(OR((Y42-X42)&gt;$BB$11,(Y42-X42)&lt;$BC$11,(Y42-X42)&lt;0),1,0)</f>
        <v>0</v>
      </c>
    </row>
    <row r="43" spans="1:50" ht="16.5">
      <c r="A43" s="8">
        <f>ROW()</f>
        <v>43</v>
      </c>
      <c r="B43" s="8">
        <f ca="1" t="shared" si="8"/>
        <v>1317</v>
      </c>
      <c r="C43" s="8" t="str">
        <f t="shared" si="9"/>
        <v>13</v>
      </c>
      <c r="D43" s="59">
        <v>0.4270833333333333</v>
      </c>
      <c r="E43" s="8">
        <f>IF(ISERROR(MATCH(E$1&amp;$B43,raw!$C$3:$C$1001,0)),"",MATCH(E$1&amp;$B43,raw!$C$3:$C$1001,0))</f>
      </c>
      <c r="F43" s="8">
        <f>IF(ISERROR(MATCH(F$1&amp;$B43,raw!$C$3:$C$1001,0)),"",MATCH(F$1&amp;$B43,raw!$C$3:$C$1001,0))</f>
      </c>
      <c r="G43" s="8">
        <f>IF(ISERROR(MATCH(G$1&amp;$B43,raw!$C$3:$C$1001,0)),"",MATCH(G$1&amp;$B43,raw!$C$3:$C$1001,0))</f>
      </c>
      <c r="H43" s="8">
        <f>IF(ISERROR(MATCH(H$1&amp;$B43,raw!$C$3:$C$1001,0)),"",MATCH(H$1&amp;$B43,raw!$C$3:$C$1001,0))</f>
      </c>
      <c r="I43" s="8">
        <f>IF(ISERROR(MATCH(I$1&amp;$B43,raw!$C$3:$C$1001,0)),"",MATCH(I$1&amp;$B43,raw!$C$3:$C$1001,0))</f>
      </c>
      <c r="J43" s="8">
        <f>IF(ISERROR(MATCH(J$1&amp;$B43,raw!$C$3:$C$1001,0)),"",MATCH(J$1&amp;$B43,raw!$C$3:$C$1001,0))</f>
        <v>206</v>
      </c>
      <c r="K43" s="8">
        <f>IF(ISERROR(MATCH(K$1&amp;$B43,raw!$C$3:$C$1001,0)),"",MATCH(K$1&amp;$B43,raw!$C$3:$C$1001,0))</f>
        <v>231</v>
      </c>
      <c r="L43" s="8">
        <f>IF(ISERROR(MATCH(L$1&amp;$B43,raw!$C$3:$C$1001,0)),"",MATCH(L$1&amp;$B43,raw!$C$3:$C$1001,0))</f>
        <v>391</v>
      </c>
      <c r="M43" s="8">
        <f>IF(ISERROR(MATCH(M$1&amp;$B43,raw!$C$3:$C$1001,0)),"",MATCH(M$1&amp;$B43,raw!$C$3:$C$1001,0))</f>
        <v>451</v>
      </c>
      <c r="N43" s="9">
        <f>IF(ISERROR(MATCH(N$1&amp;$B43,raw!$C$3:$C$1001,0)),"",MATCH(N$1&amp;$B43,raw!$C$3:$C$1001,0))</f>
        <v>528</v>
      </c>
      <c r="O43" s="10">
        <f t="shared" si="2"/>
        <v>0.4270833333333333</v>
      </c>
      <c r="P43" s="10">
        <f ca="1">IF(ISERROR(OFFSET(raw!$B$2,Progress!E43,4)),"",OFFSET(raw!$B$2,Progress!E43,4))</f>
      </c>
      <c r="Q43" s="10">
        <f ca="1">IF(ISERROR(OFFSET(raw!$B$2,Progress!F43,4)),"",OFFSET(raw!$B$2,Progress!F43,4))</f>
      </c>
      <c r="R43" s="10">
        <f ca="1">IF(ISERROR(OFFSET(raw!$B$2,Progress!G43,4)),"",OFFSET(raw!$B$2,Progress!G43,4))</f>
      </c>
      <c r="S43" s="10">
        <f ca="1">IF(ISERROR(OFFSET(raw!$B$2,Progress!H43,4)),"",OFFSET(raw!$B$2,Progress!H43,4))</f>
      </c>
      <c r="T43" s="10">
        <f ca="1">IF(ISERROR(OFFSET(raw!$B$2,Progress!I43,4)),"",OFFSET(raw!$B$2,Progress!I43,4))</f>
      </c>
      <c r="U43" s="10">
        <f ca="1">IF(ISERROR(OFFSET(raw!$B$2,Progress!J43,4)),"",OFFSET(raw!$B$2,Progress!J43,4))</f>
        <v>0.47500000000000003</v>
      </c>
      <c r="V43" s="10">
        <f ca="1">IF(ISERROR(OFFSET(raw!$B$2,Progress!K43,4)),"",OFFSET(raw!$B$2,Progress!K43,4))</f>
        <v>0.5236111111111111</v>
      </c>
      <c r="W43" s="10">
        <f ca="1">IF(ISERROR(OFFSET(raw!$B$2,Progress!L43,4)),"",OFFSET(raw!$B$2,Progress!L43,4))</f>
        <v>0.611111111111111</v>
      </c>
      <c r="X43" s="10">
        <f ca="1">IF(ISERROR(OFFSET(raw!$B$2,Progress!M43,4)),"",OFFSET(raw!$B$2,Progress!M43,4))</f>
        <v>0.68125</v>
      </c>
      <c r="Y43" s="11">
        <f ca="1">IF(ISERROR(OFFSET(raw!$B$2,Progress!N43,4)),"",OFFSET(raw!$B$2,Progress!N43,4))</f>
        <v>0.7055555555555556</v>
      </c>
      <c r="Z43" s="12">
        <f t="shared" si="3"/>
        <v>0.2784722222222223</v>
      </c>
      <c r="AA43" s="13">
        <f t="shared" si="10"/>
        <v>0.2785152222222223</v>
      </c>
      <c r="AB43" s="8">
        <f t="shared" si="30"/>
        <v>112</v>
      </c>
      <c r="AC43" s="9">
        <f ca="1" t="shared" si="5"/>
        <v>21</v>
      </c>
      <c r="AD43">
        <f t="shared" si="11"/>
      </c>
      <c r="AE43">
        <f t="shared" si="12"/>
      </c>
      <c r="AF43">
        <f t="shared" si="13"/>
      </c>
      <c r="AG43">
        <f t="shared" si="14"/>
      </c>
      <c r="AH43">
        <f t="shared" si="15"/>
      </c>
      <c r="AI43">
        <f t="shared" si="16"/>
        <v>6.052543</v>
      </c>
      <c r="AJ43">
        <f t="shared" si="17"/>
        <v>7.047681888888889</v>
      </c>
      <c r="AK43">
        <f t="shared" si="18"/>
        <v>8.03893188888889</v>
      </c>
      <c r="AL43">
        <f t="shared" si="19"/>
        <v>9.031918</v>
      </c>
      <c r="AM43">
        <f t="shared" si="20"/>
        <v>10.029487444444444</v>
      </c>
      <c r="AN43">
        <f t="shared" si="7"/>
        <v>10.029487444444444</v>
      </c>
      <c r="AO43" s="30" t="e">
        <f t="shared" si="31"/>
        <v>#VALUE!</v>
      </c>
      <c r="AP43" s="30" t="e">
        <f t="shared" si="32"/>
        <v>#VALUE!</v>
      </c>
      <c r="AQ43" s="30"/>
      <c r="AR43" s="30" t="e">
        <f t="shared" si="33"/>
        <v>#VALUE!</v>
      </c>
      <c r="AS43" s="30" t="e">
        <f t="shared" si="34"/>
        <v>#VALUE!</v>
      </c>
      <c r="AT43" s="30" t="e">
        <f t="shared" si="35"/>
        <v>#VALUE!</v>
      </c>
      <c r="AU43" s="30">
        <f t="shared" si="36"/>
        <v>0</v>
      </c>
      <c r="AV43" s="30">
        <f t="shared" si="37"/>
        <v>1</v>
      </c>
      <c r="AW43" s="30">
        <f t="shared" si="38"/>
        <v>1</v>
      </c>
      <c r="AX43" s="30">
        <f t="shared" si="39"/>
        <v>0</v>
      </c>
    </row>
    <row r="44" spans="1:50" ht="16.5">
      <c r="A44" s="8">
        <f>ROW()</f>
        <v>44</v>
      </c>
      <c r="B44" s="8">
        <f ca="1" t="shared" si="8"/>
        <v>1318</v>
      </c>
      <c r="C44" s="8" t="str">
        <f t="shared" si="9"/>
        <v>13</v>
      </c>
      <c r="D44" s="59">
        <v>0.4270833333333333</v>
      </c>
      <c r="E44" s="8">
        <f>IF(ISERROR(MATCH(E$1&amp;$B44,raw!$C$3:$C$1001,0)),"",MATCH(E$1&amp;$B44,raw!$C$3:$C$1001,0))</f>
      </c>
      <c r="F44" s="8">
        <f>IF(ISERROR(MATCH(F$1&amp;$B44,raw!$C$3:$C$1001,0)),"",MATCH(F$1&amp;$B44,raw!$C$3:$C$1001,0))</f>
      </c>
      <c r="G44" s="8">
        <f>IF(ISERROR(MATCH(G$1&amp;$B44,raw!$C$3:$C$1001,0)),"",MATCH(G$1&amp;$B44,raw!$C$3:$C$1001,0))</f>
      </c>
      <c r="H44" s="8">
        <f>IF(ISERROR(MATCH(H$1&amp;$B44,raw!$C$3:$C$1001,0)),"",MATCH(H$1&amp;$B44,raw!$C$3:$C$1001,0))</f>
      </c>
      <c r="I44" s="8">
        <f>IF(ISERROR(MATCH(I$1&amp;$B44,raw!$C$3:$C$1001,0)),"",MATCH(I$1&amp;$B44,raw!$C$3:$C$1001,0))</f>
      </c>
      <c r="J44" s="8">
        <f>IF(ISERROR(MATCH(J$1&amp;$B44,raw!$C$3:$C$1001,0)),"",MATCH(J$1&amp;$B44,raw!$C$3:$C$1001,0))</f>
        <v>207</v>
      </c>
      <c r="K44" s="8">
        <f>IF(ISERROR(MATCH(K$1&amp;$B44,raw!$C$3:$C$1001,0)),"",MATCH(K$1&amp;$B44,raw!$C$3:$C$1001,0))</f>
        <v>232</v>
      </c>
      <c r="L44" s="8">
        <f>IF(ISERROR(MATCH(L$1&amp;$B44,raw!$C$3:$C$1001,0)),"",MATCH(L$1&amp;$B44,raw!$C$3:$C$1001,0))</f>
        <v>320</v>
      </c>
      <c r="M44" s="8">
        <f>IF(ISERROR(MATCH(M$1&amp;$B44,raw!$C$3:$C$1001,0)),"",MATCH(M$1&amp;$B44,raw!$C$3:$C$1001,0))</f>
        <v>363</v>
      </c>
      <c r="N44" s="9">
        <f>IF(ISERROR(MATCH(N$1&amp;$B44,raw!$C$3:$C$1001,0)),"",MATCH(N$1&amp;$B44,raw!$C$3:$C$1001,0))</f>
        <v>416</v>
      </c>
      <c r="O44" s="10">
        <f t="shared" si="2"/>
        <v>0.4270833333333333</v>
      </c>
      <c r="P44" s="10">
        <f ca="1">IF(ISERROR(OFFSET(raw!$B$2,Progress!E44,4)),"",OFFSET(raw!$B$2,Progress!E44,4))</f>
      </c>
      <c r="Q44" s="10">
        <f ca="1">IF(ISERROR(OFFSET(raw!$B$2,Progress!F44,4)),"",OFFSET(raw!$B$2,Progress!F44,4))</f>
      </c>
      <c r="R44" s="10">
        <f ca="1">IF(ISERROR(OFFSET(raw!$B$2,Progress!G44,4)),"",OFFSET(raw!$B$2,Progress!G44,4))</f>
      </c>
      <c r="S44" s="10">
        <f ca="1">IF(ISERROR(OFFSET(raw!$B$2,Progress!H44,4)),"",OFFSET(raw!$B$2,Progress!H44,4))</f>
      </c>
      <c r="T44" s="10">
        <f ca="1">IF(ISERROR(OFFSET(raw!$B$2,Progress!I44,4)),"",OFFSET(raw!$B$2,Progress!I44,4))</f>
      </c>
      <c r="U44" s="10">
        <f ca="1">IF(ISERROR(OFFSET(raw!$B$2,Progress!J44,4)),"",OFFSET(raw!$B$2,Progress!J44,4))</f>
        <v>0.4777777777777778</v>
      </c>
      <c r="V44" s="10">
        <f ca="1">IF(ISERROR(OFFSET(raw!$B$2,Progress!K44,4)),"",OFFSET(raw!$B$2,Progress!K44,4))</f>
        <v>0.5208333333333334</v>
      </c>
      <c r="W44" s="10">
        <f ca="1">IF(ISERROR(OFFSET(raw!$B$2,Progress!L44,4)),"",OFFSET(raw!$B$2,Progress!L44,4))</f>
        <v>0.56875</v>
      </c>
      <c r="X44" s="10">
        <f ca="1">IF(ISERROR(OFFSET(raw!$B$2,Progress!M44,4)),"",OFFSET(raw!$B$2,Progress!M44,4))</f>
        <v>0.6145833333333334</v>
      </c>
      <c r="Y44" s="11">
        <f ca="1">IF(ISERROR(OFFSET(raw!$B$2,Progress!N44,4)),"",OFFSET(raw!$B$2,Progress!N44,4))</f>
        <v>0.6347222222222222</v>
      </c>
      <c r="Z44" s="12">
        <f t="shared" si="3"/>
        <v>0.20763888888888887</v>
      </c>
      <c r="AA44" s="13">
        <f t="shared" si="10"/>
        <v>0.20768288888888886</v>
      </c>
      <c r="AB44" s="8">
        <f t="shared" si="30"/>
        <v>112</v>
      </c>
      <c r="AC44" s="9">
        <f ca="1" t="shared" si="5"/>
        <v>5</v>
      </c>
      <c r="AD44">
        <f t="shared" si="11"/>
      </c>
      <c r="AE44">
        <f t="shared" si="12"/>
      </c>
      <c r="AF44">
        <f t="shared" si="13"/>
      </c>
      <c r="AG44">
        <f t="shared" si="14"/>
      </c>
      <c r="AH44">
        <f t="shared" si="15"/>
      </c>
      <c r="AI44">
        <f t="shared" si="16"/>
        <v>6.052266222222222</v>
      </c>
      <c r="AJ44">
        <f t="shared" si="17"/>
        <v>7.0479606666666665</v>
      </c>
      <c r="AK44">
        <f t="shared" si="18"/>
        <v>8.043169</v>
      </c>
      <c r="AL44">
        <f t="shared" si="19"/>
        <v>9.038585666666668</v>
      </c>
      <c r="AM44">
        <f t="shared" si="20"/>
        <v>10.036571777777779</v>
      </c>
      <c r="AN44">
        <f t="shared" si="7"/>
        <v>10.036571777777779</v>
      </c>
      <c r="AO44" s="30" t="e">
        <f t="shared" si="31"/>
        <v>#VALUE!</v>
      </c>
      <c r="AP44" s="30" t="e">
        <f t="shared" si="32"/>
        <v>#VALUE!</v>
      </c>
      <c r="AQ44" s="30"/>
      <c r="AR44" s="30" t="e">
        <f t="shared" si="33"/>
        <v>#VALUE!</v>
      </c>
      <c r="AS44" s="30" t="e">
        <f t="shared" si="34"/>
        <v>#VALUE!</v>
      </c>
      <c r="AT44" s="30" t="e">
        <f t="shared" si="35"/>
        <v>#VALUE!</v>
      </c>
      <c r="AU44" s="30">
        <f t="shared" si="36"/>
        <v>0</v>
      </c>
      <c r="AV44" s="30">
        <f t="shared" si="37"/>
        <v>0</v>
      </c>
      <c r="AW44" s="30">
        <f t="shared" si="38"/>
        <v>1</v>
      </c>
      <c r="AX44" s="30">
        <f t="shared" si="39"/>
        <v>0</v>
      </c>
    </row>
    <row r="45" spans="1:50" ht="16.5">
      <c r="A45" s="8">
        <f>ROW()</f>
        <v>45</v>
      </c>
      <c r="B45" s="8">
        <f ca="1" t="shared" si="8"/>
        <v>1319</v>
      </c>
      <c r="C45" s="8" t="str">
        <f t="shared" si="9"/>
        <v>13</v>
      </c>
      <c r="D45" s="59">
        <v>0.4270833333333333</v>
      </c>
      <c r="E45" s="8">
        <f>IF(ISERROR(MATCH(E$1&amp;$B45,raw!$C$3:$C$1001,0)),"",MATCH(E$1&amp;$B45,raw!$C$3:$C$1001,0))</f>
      </c>
      <c r="F45" s="8">
        <f>IF(ISERROR(MATCH(F$1&amp;$B45,raw!$C$3:$C$1001,0)),"",MATCH(F$1&amp;$B45,raw!$C$3:$C$1001,0))</f>
      </c>
      <c r="G45" s="8">
        <f>IF(ISERROR(MATCH(G$1&amp;$B45,raw!$C$3:$C$1001,0)),"",MATCH(G$1&amp;$B45,raw!$C$3:$C$1001,0))</f>
      </c>
      <c r="H45" s="8">
        <f>IF(ISERROR(MATCH(H$1&amp;$B45,raw!$C$3:$C$1001,0)),"",MATCH(H$1&amp;$B45,raw!$C$3:$C$1001,0))</f>
      </c>
      <c r="I45" s="8">
        <f>IF(ISERROR(MATCH(I$1&amp;$B45,raw!$C$3:$C$1001,0)),"",MATCH(I$1&amp;$B45,raw!$C$3:$C$1001,0))</f>
      </c>
      <c r="J45" s="8">
        <f>IF(ISERROR(MATCH(J$1&amp;$B45,raw!$C$3:$C$1001,0)),"",MATCH(J$1&amp;$B45,raw!$C$3:$C$1001,0))</f>
        <v>208</v>
      </c>
      <c r="K45" s="8">
        <f>IF(ISERROR(MATCH(K$1&amp;$B45,raw!$C$3:$C$1001,0)),"",MATCH(K$1&amp;$B45,raw!$C$3:$C$1001,0))</f>
        <v>233</v>
      </c>
      <c r="L45" s="8">
        <f>IF(ISERROR(MATCH(L$1&amp;$B45,raw!$C$3:$C$1001,0)),"",MATCH(L$1&amp;$B45,raw!$C$3:$C$1001,0))</f>
        <v>327</v>
      </c>
      <c r="M45" s="8">
        <f>IF(ISERROR(MATCH(M$1&amp;$B45,raw!$C$3:$C$1001,0)),"",MATCH(M$1&amp;$B45,raw!$C$3:$C$1001,0))</f>
        <v>405</v>
      </c>
      <c r="N45" s="9">
        <f>IF(ISERROR(MATCH(N$1&amp;$B45,raw!$C$3:$C$1001,0)),"",MATCH(N$1&amp;$B45,raw!$C$3:$C$1001,0))</f>
        <v>430</v>
      </c>
      <c r="O45" s="10">
        <f t="shared" si="2"/>
        <v>0.4270833333333333</v>
      </c>
      <c r="P45" s="10">
        <f ca="1">IF(ISERROR(OFFSET(raw!$B$2,Progress!E45,4)),"",OFFSET(raw!$B$2,Progress!E45,4))</f>
      </c>
      <c r="Q45" s="10">
        <f ca="1">IF(ISERROR(OFFSET(raw!$B$2,Progress!F45,4)),"",OFFSET(raw!$B$2,Progress!F45,4))</f>
      </c>
      <c r="R45" s="10">
        <f ca="1">IF(ISERROR(OFFSET(raw!$B$2,Progress!G45,4)),"",OFFSET(raw!$B$2,Progress!G45,4))</f>
      </c>
      <c r="S45" s="10">
        <f ca="1">IF(ISERROR(OFFSET(raw!$B$2,Progress!H45,4)),"",OFFSET(raw!$B$2,Progress!H45,4))</f>
      </c>
      <c r="T45" s="10">
        <f ca="1">IF(ISERROR(OFFSET(raw!$B$2,Progress!I45,4)),"",OFFSET(raw!$B$2,Progress!I45,4))</f>
      </c>
      <c r="U45" s="10">
        <f ca="1">IF(ISERROR(OFFSET(raw!$B$2,Progress!J45,4)),"",OFFSET(raw!$B$2,Progress!J45,4))</f>
        <v>0.4770833333333333</v>
      </c>
      <c r="V45" s="10">
        <f ca="1">IF(ISERROR(OFFSET(raw!$B$2,Progress!K45,4)),"",OFFSET(raw!$B$2,Progress!K45,4))</f>
        <v>0.5215277777777778</v>
      </c>
      <c r="W45" s="10">
        <f ca="1">IF(ISERROR(OFFSET(raw!$B$2,Progress!L45,4)),"",OFFSET(raw!$B$2,Progress!L45,4))</f>
        <v>0.5819444444444445</v>
      </c>
      <c r="X45" s="10">
        <f ca="1">IF(ISERROR(OFFSET(raw!$B$2,Progress!M45,4)),"",OFFSET(raw!$B$2,Progress!M45,4))</f>
        <v>0.6256944444444444</v>
      </c>
      <c r="Y45" s="11">
        <f ca="1">IF(ISERROR(OFFSET(raw!$B$2,Progress!N45,4)),"",OFFSET(raw!$B$2,Progress!N45,4))</f>
        <v>0.6465277777777778</v>
      </c>
      <c r="Z45" s="12">
        <f t="shared" si="3"/>
        <v>0.2194444444444445</v>
      </c>
      <c r="AA45" s="13">
        <f t="shared" si="10"/>
        <v>0.2194894444444445</v>
      </c>
      <c r="AB45" s="8">
        <f t="shared" si="30"/>
        <v>112</v>
      </c>
      <c r="AC45" s="9">
        <f ca="1" t="shared" si="5"/>
        <v>9</v>
      </c>
      <c r="AD45">
        <f t="shared" si="11"/>
      </c>
      <c r="AE45">
        <f t="shared" si="12"/>
      </c>
      <c r="AF45">
        <f t="shared" si="13"/>
      </c>
      <c r="AG45">
        <f t="shared" si="14"/>
      </c>
      <c r="AH45">
        <f t="shared" si="15"/>
      </c>
      <c r="AI45">
        <f t="shared" si="16"/>
        <v>6.052336666666667</v>
      </c>
      <c r="AJ45">
        <f t="shared" si="17"/>
        <v>7.047892222222222</v>
      </c>
      <c r="AK45">
        <f t="shared" si="18"/>
        <v>8.041850555555556</v>
      </c>
      <c r="AL45">
        <f t="shared" si="19"/>
        <v>9.037475555555556</v>
      </c>
      <c r="AM45">
        <f t="shared" si="20"/>
        <v>10.035392222222223</v>
      </c>
      <c r="AN45">
        <f t="shared" si="7"/>
        <v>10.035392222222223</v>
      </c>
      <c r="AO45" s="30" t="e">
        <f t="shared" si="31"/>
        <v>#VALUE!</v>
      </c>
      <c r="AP45" s="30" t="e">
        <f t="shared" si="32"/>
        <v>#VALUE!</v>
      </c>
      <c r="AQ45" s="30"/>
      <c r="AR45" s="30" t="e">
        <f t="shared" si="33"/>
        <v>#VALUE!</v>
      </c>
      <c r="AS45" s="30" t="e">
        <f t="shared" si="34"/>
        <v>#VALUE!</v>
      </c>
      <c r="AT45" s="30" t="e">
        <f t="shared" si="35"/>
        <v>#VALUE!</v>
      </c>
      <c r="AU45" s="30">
        <f t="shared" si="36"/>
        <v>0</v>
      </c>
      <c r="AV45" s="30">
        <f t="shared" si="37"/>
        <v>0</v>
      </c>
      <c r="AW45" s="30">
        <f t="shared" si="38"/>
        <v>0</v>
      </c>
      <c r="AX45" s="30">
        <f t="shared" si="39"/>
        <v>0</v>
      </c>
    </row>
    <row r="46" spans="1:50" ht="16.5">
      <c r="A46" s="8">
        <f>ROW()</f>
        <v>46</v>
      </c>
      <c r="B46" s="8">
        <f ca="1" t="shared" si="8"/>
        <v>1320</v>
      </c>
      <c r="C46" s="8" t="str">
        <f t="shared" si="9"/>
        <v>13</v>
      </c>
      <c r="D46" s="59">
        <v>0.4270833333333333</v>
      </c>
      <c r="E46" s="8">
        <f>IF(ISERROR(MATCH(E$1&amp;$B46,raw!$C$3:$C$1001,0)),"",MATCH(E$1&amp;$B46,raw!$C$3:$C$1001,0))</f>
      </c>
      <c r="F46" s="8">
        <f>IF(ISERROR(MATCH(F$1&amp;$B46,raw!$C$3:$C$1001,0)),"",MATCH(F$1&amp;$B46,raw!$C$3:$C$1001,0))</f>
      </c>
      <c r="G46" s="8">
        <f>IF(ISERROR(MATCH(G$1&amp;$B46,raw!$C$3:$C$1001,0)),"",MATCH(G$1&amp;$B46,raw!$C$3:$C$1001,0))</f>
      </c>
      <c r="H46" s="8">
        <f>IF(ISERROR(MATCH(H$1&amp;$B46,raw!$C$3:$C$1001,0)),"",MATCH(H$1&amp;$B46,raw!$C$3:$C$1001,0))</f>
      </c>
      <c r="I46" s="8">
        <f>IF(ISERROR(MATCH(I$1&amp;$B46,raw!$C$3:$C$1001,0)),"",MATCH(I$1&amp;$B46,raw!$C$3:$C$1001,0))</f>
      </c>
      <c r="J46" s="8">
        <f>IF(ISERROR(MATCH(J$1&amp;$B46,raw!$C$3:$C$1001,0)),"",MATCH(J$1&amp;$B46,raw!$C$3:$C$1001,0))</f>
      </c>
      <c r="K46" s="8">
        <f>IF(ISERROR(MATCH(K$1&amp;$B46,raw!$C$3:$C$1001,0)),"",MATCH(K$1&amp;$B46,raw!$C$3:$C$1001,0))</f>
      </c>
      <c r="L46" s="8">
        <f>IF(ISERROR(MATCH(L$1&amp;$B46,raw!$C$3:$C$1001,0)),"",MATCH(L$1&amp;$B46,raw!$C$3:$C$1001,0))</f>
        <v>492</v>
      </c>
      <c r="M46" s="8">
        <f>IF(ISERROR(MATCH(M$1&amp;$B46,raw!$C$3:$C$1001,0)),"",MATCH(M$1&amp;$B46,raw!$C$3:$C$1001,0))</f>
        <v>508</v>
      </c>
      <c r="N46" s="9">
        <f>IF(ISERROR(MATCH(N$1&amp;$B46,raw!$C$3:$C$1001,0)),"",MATCH(N$1&amp;$B46,raw!$C$3:$C$1001,0))</f>
      </c>
      <c r="O46" s="10">
        <f t="shared" si="2"/>
        <v>0.4270833333333333</v>
      </c>
      <c r="P46" s="10">
        <f ca="1">IF(ISERROR(OFFSET(raw!$B$2,Progress!E46,4)),"",OFFSET(raw!$B$2,Progress!E46,4))</f>
      </c>
      <c r="Q46" s="10">
        <f ca="1">IF(ISERROR(OFFSET(raw!$B$2,Progress!F46,4)),"",OFFSET(raw!$B$2,Progress!F46,4))</f>
      </c>
      <c r="R46" s="10">
        <f ca="1">IF(ISERROR(OFFSET(raw!$B$2,Progress!G46,4)),"",OFFSET(raw!$B$2,Progress!G46,4))</f>
      </c>
      <c r="S46" s="10">
        <f ca="1">IF(ISERROR(OFFSET(raw!$B$2,Progress!H46,4)),"",OFFSET(raw!$B$2,Progress!H46,4))</f>
      </c>
      <c r="T46" s="10">
        <f ca="1">IF(ISERROR(OFFSET(raw!$B$2,Progress!I46,4)),"",OFFSET(raw!$B$2,Progress!I46,4))</f>
      </c>
      <c r="U46" s="10">
        <f ca="1">IF(ISERROR(OFFSET(raw!$B$2,Progress!J46,4)),"",OFFSET(raw!$B$2,Progress!J46,4))</f>
      </c>
      <c r="V46" s="10">
        <f ca="1">IF(ISERROR(OFFSET(raw!$B$2,Progress!K46,4)),"",OFFSET(raw!$B$2,Progress!K46,4))</f>
      </c>
      <c r="W46" s="10">
        <f ca="1">IF(ISERROR(OFFSET(raw!$B$2,Progress!L46,4)),"",OFFSET(raw!$B$2,Progress!L46,4))</f>
        <v>0.19375000000000053</v>
      </c>
      <c r="X46" s="10">
        <f ca="1">IF(ISERROR(OFFSET(raw!$B$2,Progress!M46,4)),"",OFFSET(raw!$B$2,Progress!M46,4))</f>
        <v>0.19375000000000053</v>
      </c>
      <c r="Y46" s="11">
        <f ca="1">IF(ISERROR(OFFSET(raw!$B$2,Progress!N46,4)),"",OFFSET(raw!$B$2,Progress!N46,4))</f>
      </c>
      <c r="Z46" s="12">
        <f t="shared" si="3"/>
        <v>-0.23333333333333278</v>
      </c>
      <c r="AA46" s="13">
        <f t="shared" si="10"/>
      </c>
      <c r="AB46" s="8">
        <f t="shared" si="30"/>
        <v>112</v>
      </c>
      <c r="AC46" s="9" t="e">
        <f ca="1" t="shared" si="5"/>
        <v>#VALUE!</v>
      </c>
      <c r="AD46">
        <f t="shared" si="11"/>
      </c>
      <c r="AE46">
        <f t="shared" si="12"/>
      </c>
      <c r="AF46">
        <f t="shared" si="13"/>
      </c>
      <c r="AG46">
        <f t="shared" si="14"/>
      </c>
      <c r="AH46">
        <f t="shared" si="15"/>
      </c>
      <c r="AI46">
        <f t="shared" si="16"/>
      </c>
      <c r="AJ46">
        <f t="shared" si="17"/>
      </c>
      <c r="AK46">
        <f t="shared" si="18"/>
        <v>8.080670999999999</v>
      </c>
      <c r="AL46">
        <f t="shared" si="19"/>
        <v>9.080670999999999</v>
      </c>
      <c r="AM46">
        <f t="shared" si="20"/>
      </c>
      <c r="AN46">
        <f t="shared" si="7"/>
        <v>9.080670999999999</v>
      </c>
      <c r="AO46" s="30" t="e">
        <f t="shared" si="31"/>
        <v>#VALUE!</v>
      </c>
      <c r="AP46" s="30" t="e">
        <f t="shared" si="32"/>
        <v>#VALUE!</v>
      </c>
      <c r="AQ46" s="30"/>
      <c r="AR46" s="30" t="e">
        <f t="shared" si="33"/>
        <v>#VALUE!</v>
      </c>
      <c r="AS46" s="30" t="e">
        <f t="shared" si="34"/>
        <v>#VALUE!</v>
      </c>
      <c r="AT46" s="30" t="e">
        <f t="shared" si="35"/>
        <v>#VALUE!</v>
      </c>
      <c r="AU46" s="30" t="e">
        <f t="shared" si="36"/>
        <v>#VALUE!</v>
      </c>
      <c r="AV46" s="30" t="e">
        <f t="shared" si="37"/>
        <v>#VALUE!</v>
      </c>
      <c r="AW46" s="30">
        <f t="shared" si="38"/>
        <v>1</v>
      </c>
      <c r="AX46" s="30" t="e">
        <f t="shared" si="39"/>
        <v>#VALUE!</v>
      </c>
    </row>
    <row r="47" spans="1:50" ht="16.5">
      <c r="A47" s="8">
        <f>ROW()</f>
        <v>47</v>
      </c>
      <c r="B47" s="8">
        <f ca="1" t="shared" si="8"/>
        <v>1321</v>
      </c>
      <c r="C47" s="8" t="str">
        <f t="shared" si="9"/>
        <v>13</v>
      </c>
      <c r="D47" s="59">
        <v>0.4270833333333333</v>
      </c>
      <c r="E47" s="8">
        <f>IF(ISERROR(MATCH(E$1&amp;$B47,raw!$C$3:$C$1001,0)),"",MATCH(E$1&amp;$B47,raw!$C$3:$C$1001,0))</f>
      </c>
      <c r="F47" s="8">
        <f>IF(ISERROR(MATCH(F$1&amp;$B47,raw!$C$3:$C$1001,0)),"",MATCH(F$1&amp;$B47,raw!$C$3:$C$1001,0))</f>
      </c>
      <c r="G47" s="8">
        <f>IF(ISERROR(MATCH(G$1&amp;$B47,raw!$C$3:$C$1001,0)),"",MATCH(G$1&amp;$B47,raw!$C$3:$C$1001,0))</f>
      </c>
      <c r="H47" s="8">
        <f>IF(ISERROR(MATCH(H$1&amp;$B47,raw!$C$3:$C$1001,0)),"",MATCH(H$1&amp;$B47,raw!$C$3:$C$1001,0))</f>
      </c>
      <c r="I47" s="8">
        <f>IF(ISERROR(MATCH(I$1&amp;$B47,raw!$C$3:$C$1001,0)),"",MATCH(I$1&amp;$B47,raw!$C$3:$C$1001,0))</f>
      </c>
      <c r="J47" s="8">
        <f>IF(ISERROR(MATCH(J$1&amp;$B47,raw!$C$3:$C$1001,0)),"",MATCH(J$1&amp;$B47,raw!$C$3:$C$1001,0))</f>
        <v>209</v>
      </c>
      <c r="K47" s="8">
        <f>IF(ISERROR(MATCH(K$1&amp;$B47,raw!$C$3:$C$1001,0)),"",MATCH(K$1&amp;$B47,raw!$C$3:$C$1001,0))</f>
        <v>285</v>
      </c>
      <c r="L47" s="8">
        <f>IF(ISERROR(MATCH(L$1&amp;$B47,raw!$C$3:$C$1001,0)),"",MATCH(L$1&amp;$B47,raw!$C$3:$C$1001,0))</f>
        <v>392</v>
      </c>
      <c r="M47" s="8">
        <f>IF(ISERROR(MATCH(M$1&amp;$B47,raw!$C$3:$C$1001,0)),"",MATCH(M$1&amp;$B47,raw!$C$3:$C$1001,0))</f>
        <v>449</v>
      </c>
      <c r="N47" s="9">
        <f>IF(ISERROR(MATCH(N$1&amp;$B47,raw!$C$3:$C$1001,0)),"",MATCH(N$1&amp;$B47,raw!$C$3:$C$1001,0))</f>
        <v>482</v>
      </c>
      <c r="O47" s="10">
        <f t="shared" si="2"/>
        <v>0.4270833333333333</v>
      </c>
      <c r="P47" s="10">
        <f ca="1">IF(ISERROR(OFFSET(raw!$B$2,Progress!E47,4)),"",OFFSET(raw!$B$2,Progress!E47,4))</f>
      </c>
      <c r="Q47" s="10">
        <f ca="1">IF(ISERROR(OFFSET(raw!$B$2,Progress!F47,4)),"",OFFSET(raw!$B$2,Progress!F47,4))</f>
      </c>
      <c r="R47" s="10">
        <f ca="1">IF(ISERROR(OFFSET(raw!$B$2,Progress!G47,4)),"",OFFSET(raw!$B$2,Progress!G47,4))</f>
      </c>
      <c r="S47" s="10">
        <f ca="1">IF(ISERROR(OFFSET(raw!$B$2,Progress!H47,4)),"",OFFSET(raw!$B$2,Progress!H47,4))</f>
      </c>
      <c r="T47" s="10">
        <f ca="1">IF(ISERROR(OFFSET(raw!$B$2,Progress!I47,4)),"",OFFSET(raw!$B$2,Progress!I47,4))</f>
      </c>
      <c r="U47" s="10">
        <f ca="1">IF(ISERROR(OFFSET(raw!$B$2,Progress!J47,4)),"",OFFSET(raw!$B$2,Progress!J47,4))</f>
        <v>0.48541666666666666</v>
      </c>
      <c r="V47" s="10">
        <f ca="1">IF(ISERROR(OFFSET(raw!$B$2,Progress!K47,4)),"",OFFSET(raw!$B$2,Progress!K47,4))</f>
        <v>0.5409722222222222</v>
      </c>
      <c r="W47" s="10">
        <f ca="1">IF(ISERROR(OFFSET(raw!$B$2,Progress!L47,4)),"",OFFSET(raw!$B$2,Progress!L47,4))</f>
        <v>0.6131944444444445</v>
      </c>
      <c r="X47" s="10">
        <f ca="1">IF(ISERROR(OFFSET(raw!$B$2,Progress!M47,4)),"",OFFSET(raw!$B$2,Progress!M47,4))</f>
        <v>0.6722222222222222</v>
      </c>
      <c r="Y47" s="11">
        <f ca="1">IF(ISERROR(OFFSET(raw!$B$2,Progress!N47,4)),"",OFFSET(raw!$B$2,Progress!N47,4))</f>
        <v>0.69375</v>
      </c>
      <c r="Z47" s="12">
        <f t="shared" si="3"/>
        <v>0.26666666666666666</v>
      </c>
      <c r="AA47" s="13">
        <f t="shared" si="10"/>
        <v>0.2667136666666667</v>
      </c>
      <c r="AB47" s="8">
        <f t="shared" si="30"/>
        <v>112</v>
      </c>
      <c r="AC47" s="9">
        <f ca="1" t="shared" si="5"/>
        <v>19</v>
      </c>
      <c r="AD47">
        <f t="shared" si="11"/>
      </c>
      <c r="AE47">
        <f t="shared" si="12"/>
      </c>
      <c r="AF47">
        <f t="shared" si="13"/>
      </c>
      <c r="AG47">
        <f t="shared" si="14"/>
      </c>
      <c r="AH47">
        <f t="shared" si="15"/>
      </c>
      <c r="AI47">
        <f t="shared" si="16"/>
        <v>6.051505333333334</v>
      </c>
      <c r="AJ47">
        <f t="shared" si="17"/>
        <v>7.045949777777778</v>
      </c>
      <c r="AK47">
        <f t="shared" si="18"/>
        <v>8.038727555555555</v>
      </c>
      <c r="AL47">
        <f t="shared" si="19"/>
        <v>9.032824777777778</v>
      </c>
      <c r="AM47">
        <f t="shared" si="20"/>
        <v>10.030672000000001</v>
      </c>
      <c r="AN47">
        <f t="shared" si="7"/>
        <v>10.030672000000001</v>
      </c>
      <c r="AO47" s="30" t="e">
        <f t="shared" si="31"/>
        <v>#VALUE!</v>
      </c>
      <c r="AP47" s="30" t="e">
        <f t="shared" si="32"/>
        <v>#VALUE!</v>
      </c>
      <c r="AQ47" s="30"/>
      <c r="AR47" s="30" t="e">
        <f t="shared" si="33"/>
        <v>#VALUE!</v>
      </c>
      <c r="AS47" s="30" t="e">
        <f t="shared" si="34"/>
        <v>#VALUE!</v>
      </c>
      <c r="AT47" s="30" t="e">
        <f t="shared" si="35"/>
        <v>#VALUE!</v>
      </c>
      <c r="AU47" s="30">
        <f t="shared" si="36"/>
        <v>0</v>
      </c>
      <c r="AV47" s="30">
        <f t="shared" si="37"/>
        <v>1</v>
      </c>
      <c r="AW47" s="30">
        <f t="shared" si="38"/>
        <v>1</v>
      </c>
      <c r="AX47" s="30">
        <f t="shared" si="39"/>
        <v>0</v>
      </c>
    </row>
    <row r="48" spans="1:50" ht="16.5">
      <c r="A48" s="8">
        <f>ROW()</f>
        <v>48</v>
      </c>
      <c r="B48" s="8">
        <f ca="1" t="shared" si="8"/>
        <v>1322</v>
      </c>
      <c r="C48" s="8" t="str">
        <f t="shared" si="9"/>
        <v>13</v>
      </c>
      <c r="D48" s="59">
        <v>0.4270833333333333</v>
      </c>
      <c r="E48" s="8">
        <f>IF(ISERROR(MATCH(E$1&amp;$B48,raw!$C$3:$C$1001,0)),"",MATCH(E$1&amp;$B48,raw!$C$3:$C$1001,0))</f>
      </c>
      <c r="F48" s="8">
        <f>IF(ISERROR(MATCH(F$1&amp;$B48,raw!$C$3:$C$1001,0)),"",MATCH(F$1&amp;$B48,raw!$C$3:$C$1001,0))</f>
      </c>
      <c r="G48" s="8">
        <f>IF(ISERROR(MATCH(G$1&amp;$B48,raw!$C$3:$C$1001,0)),"",MATCH(G$1&amp;$B48,raw!$C$3:$C$1001,0))</f>
      </c>
      <c r="H48" s="8">
        <f>IF(ISERROR(MATCH(H$1&amp;$B48,raw!$C$3:$C$1001,0)),"",MATCH(H$1&amp;$B48,raw!$C$3:$C$1001,0))</f>
      </c>
      <c r="I48" s="8">
        <f>IF(ISERROR(MATCH(I$1&amp;$B48,raw!$C$3:$C$1001,0)),"",MATCH(I$1&amp;$B48,raw!$C$3:$C$1001,0))</f>
      </c>
      <c r="J48" s="8">
        <f>IF(ISERROR(MATCH(J$1&amp;$B48,raw!$C$3:$C$1001,0)),"",MATCH(J$1&amp;$B48,raw!$C$3:$C$1001,0))</f>
        <v>210</v>
      </c>
      <c r="K48" s="8">
        <f>IF(ISERROR(MATCH(K$1&amp;$B48,raw!$C$3:$C$1001,0)),"",MATCH(K$1&amp;$B48,raw!$C$3:$C$1001,0))</f>
        <v>286</v>
      </c>
      <c r="L48" s="8">
        <f>IF(ISERROR(MATCH(L$1&amp;$B48,raw!$C$3:$C$1001,0)),"",MATCH(L$1&amp;$B48,raw!$C$3:$C$1001,0))</f>
        <v>393</v>
      </c>
      <c r="M48" s="8">
        <f>IF(ISERROR(MATCH(M$1&amp;$B48,raw!$C$3:$C$1001,0)),"",MATCH(M$1&amp;$B48,raw!$C$3:$C$1001,0))</f>
        <v>426</v>
      </c>
      <c r="N48" s="9">
        <f>IF(ISERROR(MATCH(N$1&amp;$B48,raw!$C$3:$C$1001,0)),"",MATCH(N$1&amp;$B48,raw!$C$3:$C$1001,0))</f>
        <v>461</v>
      </c>
      <c r="O48" s="10">
        <f t="shared" si="2"/>
        <v>0.4270833333333333</v>
      </c>
      <c r="P48" s="10">
        <f ca="1">IF(ISERROR(OFFSET(raw!$B$2,Progress!E48,4)),"",OFFSET(raw!$B$2,Progress!E48,4))</f>
      </c>
      <c r="Q48" s="10">
        <f ca="1">IF(ISERROR(OFFSET(raw!$B$2,Progress!F48,4)),"",OFFSET(raw!$B$2,Progress!F48,4))</f>
      </c>
      <c r="R48" s="10">
        <f ca="1">IF(ISERROR(OFFSET(raw!$B$2,Progress!G48,4)),"",OFFSET(raw!$B$2,Progress!G48,4))</f>
      </c>
      <c r="S48" s="10">
        <f ca="1">IF(ISERROR(OFFSET(raw!$B$2,Progress!H48,4)),"",OFFSET(raw!$B$2,Progress!H48,4))</f>
      </c>
      <c r="T48" s="10">
        <f ca="1">IF(ISERROR(OFFSET(raw!$B$2,Progress!I48,4)),"",OFFSET(raw!$B$2,Progress!I48,4))</f>
      </c>
      <c r="U48" s="10">
        <f ca="1">IF(ISERROR(OFFSET(raw!$B$2,Progress!J48,4)),"",OFFSET(raw!$B$2,Progress!J48,4))</f>
        <v>0.4826388888888889</v>
      </c>
      <c r="V48" s="10">
        <f ca="1">IF(ISERROR(OFFSET(raw!$B$2,Progress!K48,4)),"",OFFSET(raw!$B$2,Progress!K48,4))</f>
        <v>0.53125</v>
      </c>
      <c r="W48" s="10">
        <f ca="1">IF(ISERROR(OFFSET(raw!$B$2,Progress!L48,4)),"",OFFSET(raw!$B$2,Progress!L48,4))</f>
        <v>0.59375</v>
      </c>
      <c r="X48" s="10">
        <f ca="1">IF(ISERROR(OFFSET(raw!$B$2,Progress!M48,4)),"",OFFSET(raw!$B$2,Progress!M48,4))</f>
        <v>0.6479166666666667</v>
      </c>
      <c r="Y48" s="11">
        <f ca="1">IF(ISERROR(OFFSET(raw!$B$2,Progress!N48,4)),"",OFFSET(raw!$B$2,Progress!N48,4))</f>
        <v>0.6701388888888888</v>
      </c>
      <c r="Z48" s="12">
        <f t="shared" si="3"/>
        <v>0.24305555555555552</v>
      </c>
      <c r="AA48" s="13">
        <f t="shared" si="10"/>
        <v>0.24310355555555552</v>
      </c>
      <c r="AB48" s="8">
        <f t="shared" si="30"/>
        <v>112</v>
      </c>
      <c r="AC48" s="9">
        <f ca="1" t="shared" si="5"/>
        <v>14</v>
      </c>
      <c r="AD48">
        <f t="shared" si="11"/>
      </c>
      <c r="AE48">
        <f t="shared" si="12"/>
      </c>
      <c r="AF48">
        <f t="shared" si="13"/>
      </c>
      <c r="AG48">
        <f t="shared" si="14"/>
      </c>
      <c r="AH48">
        <f t="shared" si="15"/>
      </c>
      <c r="AI48">
        <f t="shared" si="16"/>
        <v>6.051784111111111</v>
      </c>
      <c r="AJ48">
        <f t="shared" si="17"/>
        <v>7.046923</v>
      </c>
      <c r="AK48">
        <f t="shared" si="18"/>
        <v>8.040673</v>
      </c>
      <c r="AL48">
        <f t="shared" si="19"/>
        <v>9.035256333333333</v>
      </c>
      <c r="AM48">
        <f t="shared" si="20"/>
        <v>10.03303411111111</v>
      </c>
      <c r="AN48">
        <f t="shared" si="7"/>
        <v>10.03303411111111</v>
      </c>
      <c r="AO48" s="30" t="e">
        <f t="shared" si="31"/>
        <v>#VALUE!</v>
      </c>
      <c r="AP48" s="30" t="e">
        <f t="shared" si="32"/>
        <v>#VALUE!</v>
      </c>
      <c r="AQ48" s="30"/>
      <c r="AR48" s="30" t="e">
        <f t="shared" si="33"/>
        <v>#VALUE!</v>
      </c>
      <c r="AS48" s="30" t="e">
        <f t="shared" si="34"/>
        <v>#VALUE!</v>
      </c>
      <c r="AT48" s="30" t="e">
        <f t="shared" si="35"/>
        <v>#VALUE!</v>
      </c>
      <c r="AU48" s="30">
        <f t="shared" si="36"/>
        <v>0</v>
      </c>
      <c r="AV48" s="30">
        <f t="shared" si="37"/>
        <v>0</v>
      </c>
      <c r="AW48" s="30">
        <f t="shared" si="38"/>
        <v>1</v>
      </c>
      <c r="AX48" s="30">
        <f t="shared" si="39"/>
        <v>0</v>
      </c>
    </row>
    <row r="49" spans="1:50" ht="16.5">
      <c r="A49" s="8">
        <f>ROW()</f>
        <v>49</v>
      </c>
      <c r="B49" s="8">
        <f ca="1" t="shared" si="8"/>
        <v>1323</v>
      </c>
      <c r="C49" s="8" t="str">
        <f t="shared" si="9"/>
        <v>13</v>
      </c>
      <c r="D49" s="59">
        <v>0.4270833333333333</v>
      </c>
      <c r="E49" s="8">
        <f>IF(ISERROR(MATCH(E$1&amp;$B49,raw!$C$3:$C$1001,0)),"",MATCH(E$1&amp;$B49,raw!$C$3:$C$1001,0))</f>
      </c>
      <c r="F49" s="8">
        <f>IF(ISERROR(MATCH(F$1&amp;$B49,raw!$C$3:$C$1001,0)),"",MATCH(F$1&amp;$B49,raw!$C$3:$C$1001,0))</f>
      </c>
      <c r="G49" s="8">
        <f>IF(ISERROR(MATCH(G$1&amp;$B49,raw!$C$3:$C$1001,0)),"",MATCH(G$1&amp;$B49,raw!$C$3:$C$1001,0))</f>
      </c>
      <c r="H49" s="8">
        <f>IF(ISERROR(MATCH(H$1&amp;$B49,raw!$C$3:$C$1001,0)),"",MATCH(H$1&amp;$B49,raw!$C$3:$C$1001,0))</f>
      </c>
      <c r="I49" s="8">
        <f>IF(ISERROR(MATCH(I$1&amp;$B49,raw!$C$3:$C$1001,0)),"",MATCH(I$1&amp;$B49,raw!$C$3:$C$1001,0))</f>
      </c>
      <c r="J49" s="8">
        <f>IF(ISERROR(MATCH(J$1&amp;$B49,raw!$C$3:$C$1001,0)),"",MATCH(J$1&amp;$B49,raw!$C$3:$C$1001,0))</f>
        <v>168</v>
      </c>
      <c r="K49" s="8">
        <f>IF(ISERROR(MATCH(K$1&amp;$B49,raw!$C$3:$C$1001,0)),"",MATCH(K$1&amp;$B49,raw!$C$3:$C$1001,0))</f>
        <v>234</v>
      </c>
      <c r="L49" s="8">
        <f>IF(ISERROR(MATCH(L$1&amp;$B49,raw!$C$3:$C$1001,0)),"",MATCH(L$1&amp;$B49,raw!$C$3:$C$1001,0))</f>
        <v>293</v>
      </c>
      <c r="M49" s="8">
        <f>IF(ISERROR(MATCH(M$1&amp;$B49,raw!$C$3:$C$1001,0)),"",MATCH(M$1&amp;$B49,raw!$C$3:$C$1001,0))</f>
        <v>335</v>
      </c>
      <c r="N49" s="9">
        <f>IF(ISERROR(MATCH(N$1&amp;$B49,raw!$C$3:$C$1001,0)),"",MATCH(N$1&amp;$B49,raw!$C$3:$C$1001,0))</f>
        <v>462</v>
      </c>
      <c r="O49" s="10">
        <f t="shared" si="2"/>
        <v>0.4270833333333333</v>
      </c>
      <c r="P49" s="10">
        <f ca="1">IF(ISERROR(OFFSET(raw!$B$2,Progress!E49,4)),"",OFFSET(raw!$B$2,Progress!E49,4))</f>
      </c>
      <c r="Q49" s="10">
        <f ca="1">IF(ISERROR(OFFSET(raw!$B$2,Progress!F49,4)),"",OFFSET(raw!$B$2,Progress!F49,4))</f>
      </c>
      <c r="R49" s="10">
        <f ca="1">IF(ISERROR(OFFSET(raw!$B$2,Progress!G49,4)),"",OFFSET(raw!$B$2,Progress!G49,4))</f>
      </c>
      <c r="S49" s="10">
        <f ca="1">IF(ISERROR(OFFSET(raw!$B$2,Progress!H49,4)),"",OFFSET(raw!$B$2,Progress!H49,4))</f>
      </c>
      <c r="T49" s="10">
        <f ca="1">IF(ISERROR(OFFSET(raw!$B$2,Progress!I49,4)),"",OFFSET(raw!$B$2,Progress!I49,4))</f>
      </c>
      <c r="U49" s="10">
        <f ca="1">IF(ISERROR(OFFSET(raw!$B$2,Progress!J49,4)),"",OFFSET(raw!$B$2,Progress!J49,4))</f>
        <v>0.4701388888888889</v>
      </c>
      <c r="V49" s="10">
        <f ca="1">IF(ISERROR(OFFSET(raw!$B$2,Progress!K49,4)),"",OFFSET(raw!$B$2,Progress!K49,4))</f>
        <v>0.5104166666666666</v>
      </c>
      <c r="W49" s="10">
        <f ca="1">IF(ISERROR(OFFSET(raw!$B$2,Progress!L49,4)),"",OFFSET(raw!$B$2,Progress!L49,4))</f>
        <v>0.5520833333333334</v>
      </c>
      <c r="X49" s="10">
        <f ca="1">IF(ISERROR(OFFSET(raw!$B$2,Progress!M49,4)),"",OFFSET(raw!$B$2,Progress!M49,4))</f>
        <v>0.5875</v>
      </c>
      <c r="Y49" s="11">
        <f ca="1">IF(ISERROR(OFFSET(raw!$B$2,Progress!N49,4)),"",OFFSET(raw!$B$2,Progress!N49,4))</f>
        <v>0.6048611111111112</v>
      </c>
      <c r="Z49" s="12">
        <f t="shared" si="3"/>
        <v>0.17777777777777787</v>
      </c>
      <c r="AA49" s="13">
        <f t="shared" si="10"/>
        <v>0.17782677777777786</v>
      </c>
      <c r="AB49" s="8">
        <f t="shared" si="30"/>
        <v>112</v>
      </c>
      <c r="AC49" s="9">
        <f ca="1" t="shared" si="5"/>
        <v>4</v>
      </c>
      <c r="AD49">
        <f t="shared" si="11"/>
      </c>
      <c r="AE49">
        <f t="shared" si="12"/>
      </c>
      <c r="AF49">
        <f t="shared" si="13"/>
      </c>
      <c r="AG49">
        <f t="shared" si="14"/>
      </c>
      <c r="AH49">
        <f t="shared" si="15"/>
      </c>
      <c r="AI49">
        <f t="shared" si="16"/>
        <v>6.053035111111111</v>
      </c>
      <c r="AJ49">
        <f t="shared" si="17"/>
        <v>7.049007333333333</v>
      </c>
      <c r="AK49">
        <f t="shared" si="18"/>
        <v>8.044840666666667</v>
      </c>
      <c r="AL49">
        <f t="shared" si="19"/>
        <v>9.041299</v>
      </c>
      <c r="AM49">
        <f t="shared" si="20"/>
        <v>10.03956288888889</v>
      </c>
      <c r="AN49">
        <f t="shared" si="7"/>
        <v>10.03956288888889</v>
      </c>
      <c r="AO49" s="30" t="e">
        <f t="shared" si="31"/>
        <v>#VALUE!</v>
      </c>
      <c r="AP49" s="30" t="e">
        <f t="shared" si="32"/>
        <v>#VALUE!</v>
      </c>
      <c r="AQ49" s="30"/>
      <c r="AR49" s="30" t="e">
        <f t="shared" si="33"/>
        <v>#VALUE!</v>
      </c>
      <c r="AS49" s="30" t="e">
        <f t="shared" si="34"/>
        <v>#VALUE!</v>
      </c>
      <c r="AT49" s="30" t="e">
        <f t="shared" si="35"/>
        <v>#VALUE!</v>
      </c>
      <c r="AU49" s="30">
        <f t="shared" si="36"/>
        <v>0</v>
      </c>
      <c r="AV49" s="30">
        <f t="shared" si="37"/>
        <v>0</v>
      </c>
      <c r="AW49" s="30">
        <f t="shared" si="38"/>
        <v>0</v>
      </c>
      <c r="AX49" s="30">
        <f t="shared" si="39"/>
        <v>0</v>
      </c>
    </row>
    <row r="50" spans="1:50" ht="16.5">
      <c r="A50" s="8">
        <f>ROW()</f>
        <v>50</v>
      </c>
      <c r="B50" s="8">
        <f ca="1" t="shared" si="8"/>
        <v>1324</v>
      </c>
      <c r="C50" s="8" t="str">
        <f t="shared" si="9"/>
        <v>13</v>
      </c>
      <c r="D50" s="59">
        <v>0.4270833333333333</v>
      </c>
      <c r="E50" s="8">
        <f>IF(ISERROR(MATCH(E$1&amp;$B50,raw!$C$3:$C$1001,0)),"",MATCH(E$1&amp;$B50,raw!$C$3:$C$1001,0))</f>
      </c>
      <c r="F50" s="8">
        <f>IF(ISERROR(MATCH(F$1&amp;$B50,raw!$C$3:$C$1001,0)),"",MATCH(F$1&amp;$B50,raw!$C$3:$C$1001,0))</f>
      </c>
      <c r="G50" s="8">
        <f>IF(ISERROR(MATCH(G$1&amp;$B50,raw!$C$3:$C$1001,0)),"",MATCH(G$1&amp;$B50,raw!$C$3:$C$1001,0))</f>
      </c>
      <c r="H50" s="8">
        <f>IF(ISERROR(MATCH(H$1&amp;$B50,raw!$C$3:$C$1001,0)),"",MATCH(H$1&amp;$B50,raw!$C$3:$C$1001,0))</f>
      </c>
      <c r="I50" s="8">
        <f>IF(ISERROR(MATCH(I$1&amp;$B50,raw!$C$3:$C$1001,0)),"",MATCH(I$1&amp;$B50,raw!$C$3:$C$1001,0))</f>
      </c>
      <c r="J50" s="8">
        <f>IF(ISERROR(MATCH(J$1&amp;$B50,raw!$C$3:$C$1001,0)),"",MATCH(J$1&amp;$B50,raw!$C$3:$C$1001,0))</f>
        <v>169</v>
      </c>
      <c r="K50" s="8">
        <f>IF(ISERROR(MATCH(K$1&amp;$B50,raw!$C$3:$C$1001,0)),"",MATCH(K$1&amp;$B50,raw!$C$3:$C$1001,0))</f>
        <v>235</v>
      </c>
      <c r="L50" s="8">
        <f>IF(ISERROR(MATCH(L$1&amp;$B50,raw!$C$3:$C$1001,0)),"",MATCH(L$1&amp;$B50,raw!$C$3:$C$1001,0))</f>
        <v>294</v>
      </c>
      <c r="M50" s="8">
        <f>IF(ISERROR(MATCH(M$1&amp;$B50,raw!$C$3:$C$1001,0)),"",MATCH(M$1&amp;$B50,raw!$C$3:$C$1001,0))</f>
        <v>338</v>
      </c>
      <c r="N50" s="9">
        <f>IF(ISERROR(MATCH(N$1&amp;$B50,raw!$C$3:$C$1001,0)),"",MATCH(N$1&amp;$B50,raw!$C$3:$C$1001,0))</f>
        <v>357</v>
      </c>
      <c r="O50" s="10">
        <f t="shared" si="2"/>
        <v>0.4270833333333333</v>
      </c>
      <c r="P50" s="10">
        <f ca="1">IF(ISERROR(OFFSET(raw!$B$2,Progress!E50,4)),"",OFFSET(raw!$B$2,Progress!E50,4))</f>
      </c>
      <c r="Q50" s="10">
        <f ca="1">IF(ISERROR(OFFSET(raw!$B$2,Progress!F50,4)),"",OFFSET(raw!$B$2,Progress!F50,4))</f>
      </c>
      <c r="R50" s="10">
        <f ca="1">IF(ISERROR(OFFSET(raw!$B$2,Progress!G50,4)),"",OFFSET(raw!$B$2,Progress!G50,4))</f>
      </c>
      <c r="S50" s="10">
        <f ca="1">IF(ISERROR(OFFSET(raw!$B$2,Progress!H50,4)),"",OFFSET(raw!$B$2,Progress!H50,4))</f>
      </c>
      <c r="T50" s="10">
        <f ca="1">IF(ISERROR(OFFSET(raw!$B$2,Progress!I50,4)),"",OFFSET(raw!$B$2,Progress!I50,4))</f>
      </c>
      <c r="U50" s="10">
        <f ca="1">IF(ISERROR(OFFSET(raw!$B$2,Progress!J50,4)),"",OFFSET(raw!$B$2,Progress!J50,4))</f>
        <v>0.4680555555555555</v>
      </c>
      <c r="V50" s="10">
        <f ca="1">IF(ISERROR(OFFSET(raw!$B$2,Progress!K50,4)),"",OFFSET(raw!$B$2,Progress!K50,4))</f>
        <v>0.5090277777777777</v>
      </c>
      <c r="W50" s="10">
        <f ca="1">IF(ISERROR(OFFSET(raw!$B$2,Progress!L50,4)),"",OFFSET(raw!$B$2,Progress!L50,4))</f>
        <v>0.5527777777777778</v>
      </c>
      <c r="X50" s="10">
        <f ca="1">IF(ISERROR(OFFSET(raw!$B$2,Progress!M50,4)),"",OFFSET(raw!$B$2,Progress!M50,4))</f>
        <v>0.5888888888888889</v>
      </c>
      <c r="Y50" s="11">
        <f ca="1">IF(ISERROR(OFFSET(raw!$B$2,Progress!N50,4)),"",OFFSET(raw!$B$2,Progress!N50,4))</f>
        <v>0.6041666666666666</v>
      </c>
      <c r="Z50" s="12">
        <f t="shared" si="3"/>
        <v>0.17708333333333331</v>
      </c>
      <c r="AA50" s="13">
        <f t="shared" si="10"/>
        <v>0.1771333333333333</v>
      </c>
      <c r="AB50" s="8">
        <f t="shared" si="30"/>
        <v>112</v>
      </c>
      <c r="AC50" s="9">
        <f ca="1" t="shared" si="5"/>
        <v>3</v>
      </c>
      <c r="AD50">
        <f t="shared" si="11"/>
      </c>
      <c r="AE50">
        <f t="shared" si="12"/>
      </c>
      <c r="AF50">
        <f t="shared" si="13"/>
      </c>
      <c r="AG50">
        <f t="shared" si="14"/>
      </c>
      <c r="AH50">
        <f t="shared" si="15"/>
      </c>
      <c r="AI50">
        <f t="shared" si="16"/>
        <v>6.053244444444444</v>
      </c>
      <c r="AJ50">
        <f t="shared" si="17"/>
        <v>7.0491472222222225</v>
      </c>
      <c r="AK50">
        <f t="shared" si="18"/>
        <v>8.044772222222223</v>
      </c>
      <c r="AL50">
        <f t="shared" si="19"/>
        <v>9.04116111111111</v>
      </c>
      <c r="AM50">
        <f t="shared" si="20"/>
        <v>10.039633333333333</v>
      </c>
      <c r="AN50">
        <f t="shared" si="7"/>
        <v>10.039633333333333</v>
      </c>
      <c r="AO50" s="30" t="e">
        <f t="shared" si="31"/>
        <v>#VALUE!</v>
      </c>
      <c r="AP50" s="30" t="e">
        <f t="shared" si="32"/>
        <v>#VALUE!</v>
      </c>
      <c r="AQ50" s="30"/>
      <c r="AR50" s="30" t="e">
        <f t="shared" si="33"/>
        <v>#VALUE!</v>
      </c>
      <c r="AS50" s="30" t="e">
        <f t="shared" si="34"/>
        <v>#VALUE!</v>
      </c>
      <c r="AT50" s="30" t="e">
        <f t="shared" si="35"/>
        <v>#VALUE!</v>
      </c>
      <c r="AU50" s="30">
        <f t="shared" si="36"/>
        <v>0</v>
      </c>
      <c r="AV50" s="30">
        <f t="shared" si="37"/>
        <v>0</v>
      </c>
      <c r="AW50" s="30">
        <f t="shared" si="38"/>
        <v>0</v>
      </c>
      <c r="AX50" s="30">
        <f t="shared" si="39"/>
        <v>0</v>
      </c>
    </row>
    <row r="51" spans="1:50" ht="16.5">
      <c r="A51" s="8">
        <f>ROW()</f>
        <v>51</v>
      </c>
      <c r="B51" s="8">
        <f ca="1" t="shared" si="8"/>
        <v>1325</v>
      </c>
      <c r="C51" s="8" t="str">
        <f t="shared" si="9"/>
        <v>13</v>
      </c>
      <c r="D51" s="59">
        <v>0.4270833333333333</v>
      </c>
      <c r="E51" s="8">
        <f>IF(ISERROR(MATCH(E$1&amp;$B51,raw!$C$3:$C$1001,0)),"",MATCH(E$1&amp;$B51,raw!$C$3:$C$1001,0))</f>
      </c>
      <c r="F51" s="8">
        <f>IF(ISERROR(MATCH(F$1&amp;$B51,raw!$C$3:$C$1001,0)),"",MATCH(F$1&amp;$B51,raw!$C$3:$C$1001,0))</f>
      </c>
      <c r="G51" s="8">
        <f>IF(ISERROR(MATCH(G$1&amp;$B51,raw!$C$3:$C$1001,0)),"",MATCH(G$1&amp;$B51,raw!$C$3:$C$1001,0))</f>
      </c>
      <c r="H51" s="8">
        <f>IF(ISERROR(MATCH(H$1&amp;$B51,raw!$C$3:$C$1001,0)),"",MATCH(H$1&amp;$B51,raw!$C$3:$C$1001,0))</f>
      </c>
      <c r="I51" s="8">
        <f>IF(ISERROR(MATCH(I$1&amp;$B51,raw!$C$3:$C$1001,0)),"",MATCH(I$1&amp;$B51,raw!$C$3:$C$1001,0))</f>
      </c>
      <c r="J51" s="8">
        <f>IF(ISERROR(MATCH(J$1&amp;$B51,raw!$C$3:$C$1001,0)),"",MATCH(J$1&amp;$B51,raw!$C$3:$C$1001,0))</f>
        <v>211</v>
      </c>
      <c r="K51" s="8">
        <f>IF(ISERROR(MATCH(K$1&amp;$B51,raw!$C$3:$C$1001,0)),"",MATCH(K$1&amp;$B51,raw!$C$3:$C$1001,0))</f>
        <v>236</v>
      </c>
      <c r="L51" s="8">
        <f>IF(ISERROR(MATCH(L$1&amp;$B51,raw!$C$3:$C$1001,0)),"",MATCH(L$1&amp;$B51,raw!$C$3:$C$1001,0))</f>
        <v>321</v>
      </c>
      <c r="M51" s="8">
        <f>IF(ISERROR(MATCH(M$1&amp;$B51,raw!$C$3:$C$1001,0)),"",MATCH(M$1&amp;$B51,raw!$C$3:$C$1001,0))</f>
        <v>404</v>
      </c>
      <c r="N51" s="9">
        <f>IF(ISERROR(MATCH(N$1&amp;$B51,raw!$C$3:$C$1001,0)),"",MATCH(N$1&amp;$B51,raw!$C$3:$C$1001,0))</f>
        <v>417</v>
      </c>
      <c r="O51" s="10">
        <f t="shared" si="2"/>
        <v>0.4270833333333333</v>
      </c>
      <c r="P51" s="10">
        <f ca="1">IF(ISERROR(OFFSET(raw!$B$2,Progress!E51,4)),"",OFFSET(raw!$B$2,Progress!E51,4))</f>
      </c>
      <c r="Q51" s="10">
        <f ca="1">IF(ISERROR(OFFSET(raw!$B$2,Progress!F51,4)),"",OFFSET(raw!$B$2,Progress!F51,4))</f>
      </c>
      <c r="R51" s="10">
        <f ca="1">IF(ISERROR(OFFSET(raw!$B$2,Progress!G51,4)),"",OFFSET(raw!$B$2,Progress!G51,4))</f>
      </c>
      <c r="S51" s="10">
        <f ca="1">IF(ISERROR(OFFSET(raw!$B$2,Progress!H51,4)),"",OFFSET(raw!$B$2,Progress!H51,4))</f>
      </c>
      <c r="T51" s="10">
        <f ca="1">IF(ISERROR(OFFSET(raw!$B$2,Progress!I51,4)),"",OFFSET(raw!$B$2,Progress!I51,4))</f>
      </c>
      <c r="U51" s="10">
        <f ca="1">IF(ISERROR(OFFSET(raw!$B$2,Progress!J51,4)),"",OFFSET(raw!$B$2,Progress!J51,4))</f>
        <v>0.4701388888888889</v>
      </c>
      <c r="V51" s="10">
        <f ca="1">IF(ISERROR(OFFSET(raw!$B$2,Progress!K51,4)),"",OFFSET(raw!$B$2,Progress!K51,4))</f>
        <v>0.5215277777777778</v>
      </c>
      <c r="W51" s="10">
        <f ca="1">IF(ISERROR(OFFSET(raw!$B$2,Progress!L51,4)),"",OFFSET(raw!$B$2,Progress!L51,4))</f>
        <v>0.5770833333333333</v>
      </c>
      <c r="X51" s="10">
        <f ca="1">IF(ISERROR(OFFSET(raw!$B$2,Progress!M51,4)),"",OFFSET(raw!$B$2,Progress!M51,4))</f>
        <v>0.625</v>
      </c>
      <c r="Y51" s="11">
        <f ca="1">IF(ISERROR(OFFSET(raw!$B$2,Progress!N51,4)),"",OFFSET(raw!$B$2,Progress!N51,4))</f>
        <v>0.642361111111111</v>
      </c>
      <c r="Z51" s="12">
        <f t="shared" si="3"/>
        <v>0.21527777777777773</v>
      </c>
      <c r="AA51" s="13">
        <f t="shared" si="10"/>
        <v>0.21532877777777773</v>
      </c>
      <c r="AB51" s="8">
        <f t="shared" si="30"/>
        <v>112</v>
      </c>
      <c r="AC51" s="9">
        <f ca="1" t="shared" si="5"/>
        <v>8</v>
      </c>
      <c r="AD51">
        <f t="shared" si="11"/>
      </c>
      <c r="AE51">
        <f t="shared" si="12"/>
      </c>
      <c r="AF51">
        <f t="shared" si="13"/>
      </c>
      <c r="AG51">
        <f t="shared" si="14"/>
      </c>
      <c r="AH51">
        <f t="shared" si="15"/>
      </c>
      <c r="AI51">
        <f t="shared" si="16"/>
        <v>6.053037111111111</v>
      </c>
      <c r="AJ51">
        <f t="shared" si="17"/>
        <v>7.047898222222222</v>
      </c>
      <c r="AK51">
        <f t="shared" si="18"/>
        <v>8.042342666666666</v>
      </c>
      <c r="AL51">
        <f t="shared" si="19"/>
        <v>9.037550999999999</v>
      </c>
      <c r="AM51">
        <f t="shared" si="20"/>
        <v>10.035814888888888</v>
      </c>
      <c r="AN51">
        <f t="shared" si="7"/>
        <v>10.035814888888888</v>
      </c>
      <c r="AO51" s="30" t="e">
        <f t="shared" si="31"/>
        <v>#VALUE!</v>
      </c>
      <c r="AP51" s="30" t="e">
        <f t="shared" si="32"/>
        <v>#VALUE!</v>
      </c>
      <c r="AQ51" s="30"/>
      <c r="AR51" s="30" t="e">
        <f t="shared" si="33"/>
        <v>#VALUE!</v>
      </c>
      <c r="AS51" s="30" t="e">
        <f t="shared" si="34"/>
        <v>#VALUE!</v>
      </c>
      <c r="AT51" s="30" t="e">
        <f t="shared" si="35"/>
        <v>#VALUE!</v>
      </c>
      <c r="AU51" s="30">
        <f t="shared" si="36"/>
        <v>0</v>
      </c>
      <c r="AV51" s="30">
        <f t="shared" si="37"/>
        <v>0</v>
      </c>
      <c r="AW51" s="30">
        <f t="shared" si="38"/>
        <v>1</v>
      </c>
      <c r="AX51" s="30">
        <f t="shared" si="39"/>
        <v>0</v>
      </c>
    </row>
    <row r="52" spans="1:50" ht="16.5">
      <c r="A52" s="8">
        <f>ROW()</f>
        <v>52</v>
      </c>
      <c r="B52" s="8">
        <f ca="1" t="shared" si="8"/>
        <v>1326</v>
      </c>
      <c r="C52" s="8" t="str">
        <f t="shared" si="9"/>
        <v>13</v>
      </c>
      <c r="D52" s="59">
        <v>0.4270833333333333</v>
      </c>
      <c r="E52" s="8">
        <f>IF(ISERROR(MATCH(E$1&amp;$B52,raw!$C$3:$C$1001,0)),"",MATCH(E$1&amp;$B52,raw!$C$3:$C$1001,0))</f>
      </c>
      <c r="F52" s="8">
        <f>IF(ISERROR(MATCH(F$1&amp;$B52,raw!$C$3:$C$1001,0)),"",MATCH(F$1&amp;$B52,raw!$C$3:$C$1001,0))</f>
      </c>
      <c r="G52" s="8">
        <f>IF(ISERROR(MATCH(G$1&amp;$B52,raw!$C$3:$C$1001,0)),"",MATCH(G$1&amp;$B52,raw!$C$3:$C$1001,0))</f>
      </c>
      <c r="H52" s="8">
        <f>IF(ISERROR(MATCH(H$1&amp;$B52,raw!$C$3:$C$1001,0)),"",MATCH(H$1&amp;$B52,raw!$C$3:$C$1001,0))</f>
      </c>
      <c r="I52" s="8">
        <f>IF(ISERROR(MATCH(I$1&amp;$B52,raw!$C$3:$C$1001,0)),"",MATCH(I$1&amp;$B52,raw!$C$3:$C$1001,0))</f>
      </c>
      <c r="J52" s="8">
        <f>IF(ISERROR(MATCH(J$1&amp;$B52,raw!$C$3:$C$1001,0)),"",MATCH(J$1&amp;$B52,raw!$C$3:$C$1001,0))</f>
        <v>212</v>
      </c>
      <c r="K52" s="8">
        <f>IF(ISERROR(MATCH(K$1&amp;$B52,raw!$C$3:$C$1001,0)),"",MATCH(K$1&amp;$B52,raw!$C$3:$C$1001,0))</f>
        <v>261</v>
      </c>
      <c r="L52" s="8">
        <f>IF(ISERROR(MATCH(L$1&amp;$B52,raw!$C$3:$C$1001,0)),"",MATCH(L$1&amp;$B52,raw!$C$3:$C$1001,0))</f>
        <v>394</v>
      </c>
      <c r="M52" s="8">
        <f>IF(ISERROR(MATCH(M$1&amp;$B52,raw!$C$3:$C$1001,0)),"",MATCH(M$1&amp;$B52,raw!$C$3:$C$1001,0))</f>
        <v>428</v>
      </c>
      <c r="N52" s="9">
        <f>IF(ISERROR(MATCH(N$1&amp;$B52,raw!$C$3:$C$1001,0)),"",MATCH(N$1&amp;$B52,raw!$C$3:$C$1001,0))</f>
        <v>463</v>
      </c>
      <c r="O52" s="10">
        <f t="shared" si="2"/>
        <v>0.4270833333333333</v>
      </c>
      <c r="P52" s="10">
        <f ca="1">IF(ISERROR(OFFSET(raw!$B$2,Progress!E52,4)),"",OFFSET(raw!$B$2,Progress!E52,4))</f>
      </c>
      <c r="Q52" s="10">
        <f ca="1">IF(ISERROR(OFFSET(raw!$B$2,Progress!F52,4)),"",OFFSET(raw!$B$2,Progress!F52,4))</f>
      </c>
      <c r="R52" s="10">
        <f ca="1">IF(ISERROR(OFFSET(raw!$B$2,Progress!G52,4)),"",OFFSET(raw!$B$2,Progress!G52,4))</f>
      </c>
      <c r="S52" s="10">
        <f ca="1">IF(ISERROR(OFFSET(raw!$B$2,Progress!H52,4)),"",OFFSET(raw!$B$2,Progress!H52,4))</f>
      </c>
      <c r="T52" s="10">
        <f ca="1">IF(ISERROR(OFFSET(raw!$B$2,Progress!I52,4)),"",OFFSET(raw!$B$2,Progress!I52,4))</f>
      </c>
      <c r="U52" s="10">
        <f ca="1">IF(ISERROR(OFFSET(raw!$B$2,Progress!J52,4)),"",OFFSET(raw!$B$2,Progress!J52,4))</f>
        <v>0.4701388888888889</v>
      </c>
      <c r="V52" s="10">
        <f ca="1">IF(ISERROR(OFFSET(raw!$B$2,Progress!K52,4)),"",OFFSET(raw!$B$2,Progress!K52,4))</f>
        <v>0.5340277777777778</v>
      </c>
      <c r="W52" s="10">
        <f ca="1">IF(ISERROR(OFFSET(raw!$B$2,Progress!L52,4)),"",OFFSET(raw!$B$2,Progress!L52,4))</f>
        <v>0.5944444444444444</v>
      </c>
      <c r="X52" s="10">
        <f ca="1">IF(ISERROR(OFFSET(raw!$B$2,Progress!M52,4)),"",OFFSET(raw!$B$2,Progress!M52,4))</f>
        <v>0.6493055555555556</v>
      </c>
      <c r="Y52" s="11">
        <f ca="1">IF(ISERROR(OFFSET(raw!$B$2,Progress!N52,4)),"",OFFSET(raw!$B$2,Progress!N52,4))</f>
        <v>0.6673611111111111</v>
      </c>
      <c r="Z52" s="12">
        <f t="shared" si="3"/>
        <v>0.24027777777777776</v>
      </c>
      <c r="AA52" s="13">
        <f t="shared" si="10"/>
        <v>0.24032977777777775</v>
      </c>
      <c r="AB52" s="8">
        <f t="shared" si="30"/>
        <v>112</v>
      </c>
      <c r="AC52" s="9">
        <f ca="1" t="shared" si="5"/>
        <v>13</v>
      </c>
      <c r="AD52">
        <f t="shared" si="11"/>
      </c>
      <c r="AE52">
        <f t="shared" si="12"/>
      </c>
      <c r="AF52">
        <f t="shared" si="13"/>
      </c>
      <c r="AG52">
        <f t="shared" si="14"/>
      </c>
      <c r="AH52">
        <f t="shared" si="15"/>
      </c>
      <c r="AI52">
        <f t="shared" si="16"/>
        <v>6.053038111111111</v>
      </c>
      <c r="AJ52">
        <f t="shared" si="17"/>
        <v>7.046649222222222</v>
      </c>
      <c r="AK52">
        <f t="shared" si="18"/>
        <v>8.040607555555555</v>
      </c>
      <c r="AL52">
        <f t="shared" si="19"/>
        <v>9.035121444444444</v>
      </c>
      <c r="AM52">
        <f t="shared" si="20"/>
        <v>10.03331588888889</v>
      </c>
      <c r="AN52">
        <f t="shared" si="7"/>
        <v>10.03331588888889</v>
      </c>
      <c r="AO52" s="30" t="e">
        <f t="shared" si="31"/>
        <v>#VALUE!</v>
      </c>
      <c r="AP52" s="30" t="e">
        <f t="shared" si="32"/>
        <v>#VALUE!</v>
      </c>
      <c r="AQ52" s="30"/>
      <c r="AR52" s="30" t="e">
        <f t="shared" si="33"/>
        <v>#VALUE!</v>
      </c>
      <c r="AS52" s="30" t="e">
        <f t="shared" si="34"/>
        <v>#VALUE!</v>
      </c>
      <c r="AT52" s="30" t="e">
        <f t="shared" si="35"/>
        <v>#VALUE!</v>
      </c>
      <c r="AU52" s="30">
        <f t="shared" si="36"/>
        <v>0</v>
      </c>
      <c r="AV52" s="30">
        <f t="shared" si="37"/>
        <v>0</v>
      </c>
      <c r="AW52" s="30">
        <f t="shared" si="38"/>
        <v>1</v>
      </c>
      <c r="AX52" s="30">
        <f t="shared" si="39"/>
        <v>0</v>
      </c>
    </row>
    <row r="53" spans="1:50" ht="16.5">
      <c r="A53" s="8">
        <f>ROW()</f>
        <v>53</v>
      </c>
      <c r="B53" s="8">
        <f ca="1" t="shared" si="8"/>
        <v>1327</v>
      </c>
      <c r="C53" s="8" t="str">
        <f t="shared" si="9"/>
        <v>13</v>
      </c>
      <c r="D53" s="59">
        <v>0.4270833333333333</v>
      </c>
      <c r="E53" s="8">
        <f>IF(ISERROR(MATCH(E$1&amp;$B53,raw!$C$3:$C$1001,0)),"",MATCH(E$1&amp;$B53,raw!$C$3:$C$1001,0))</f>
      </c>
      <c r="F53" s="8">
        <f>IF(ISERROR(MATCH(F$1&amp;$B53,raw!$C$3:$C$1001,0)),"",MATCH(F$1&amp;$B53,raw!$C$3:$C$1001,0))</f>
      </c>
      <c r="G53" s="8">
        <f>IF(ISERROR(MATCH(G$1&amp;$B53,raw!$C$3:$C$1001,0)),"",MATCH(G$1&amp;$B53,raw!$C$3:$C$1001,0))</f>
      </c>
      <c r="H53" s="8">
        <f>IF(ISERROR(MATCH(H$1&amp;$B53,raw!$C$3:$C$1001,0)),"",MATCH(H$1&amp;$B53,raw!$C$3:$C$1001,0))</f>
      </c>
      <c r="I53" s="8">
        <f>IF(ISERROR(MATCH(I$1&amp;$B53,raw!$C$3:$C$1001,0)),"",MATCH(I$1&amp;$B53,raw!$C$3:$C$1001,0))</f>
      </c>
      <c r="J53" s="8">
        <f>IF(ISERROR(MATCH(J$1&amp;$B53,raw!$C$3:$C$1001,0)),"",MATCH(J$1&amp;$B53,raw!$C$3:$C$1001,0))</f>
        <v>213</v>
      </c>
      <c r="K53" s="8">
        <f>IF(ISERROR(MATCH(K$1&amp;$B53,raw!$C$3:$C$1001,0)),"",MATCH(K$1&amp;$B53,raw!$C$3:$C$1001,0))</f>
        <v>237</v>
      </c>
      <c r="L53" s="8">
        <f>IF(ISERROR(MATCH(L$1&amp;$B53,raw!$C$3:$C$1001,0)),"",MATCH(L$1&amp;$B53,raw!$C$3:$C$1001,0))</f>
        <v>395</v>
      </c>
      <c r="M53" s="8">
        <f>IF(ISERROR(MATCH(M$1&amp;$B53,raw!$C$3:$C$1001,0)),"",MATCH(M$1&amp;$B53,raw!$C$3:$C$1001,0))</f>
        <v>408</v>
      </c>
      <c r="N53" s="9">
        <f>IF(ISERROR(MATCH(N$1&amp;$B53,raw!$C$3:$C$1001,0)),"",MATCH(N$1&amp;$B53,raw!$C$3:$C$1001,0))</f>
        <v>464</v>
      </c>
      <c r="O53" s="10">
        <f t="shared" si="2"/>
        <v>0.4270833333333333</v>
      </c>
      <c r="P53" s="10">
        <f ca="1">IF(ISERROR(OFFSET(raw!$B$2,Progress!E53,4)),"",OFFSET(raw!$B$2,Progress!E53,4))</f>
      </c>
      <c r="Q53" s="10">
        <f ca="1">IF(ISERROR(OFFSET(raw!$B$2,Progress!F53,4)),"",OFFSET(raw!$B$2,Progress!F53,4))</f>
      </c>
      <c r="R53" s="10">
        <f ca="1">IF(ISERROR(OFFSET(raw!$B$2,Progress!G53,4)),"",OFFSET(raw!$B$2,Progress!G53,4))</f>
      </c>
      <c r="S53" s="10">
        <f ca="1">IF(ISERROR(OFFSET(raw!$B$2,Progress!H53,4)),"",OFFSET(raw!$B$2,Progress!H53,4))</f>
      </c>
      <c r="T53" s="10">
        <f ca="1">IF(ISERROR(OFFSET(raw!$B$2,Progress!I53,4)),"",OFFSET(raw!$B$2,Progress!I53,4))</f>
      </c>
      <c r="U53" s="10">
        <f ca="1">IF(ISERROR(OFFSET(raw!$B$2,Progress!J53,4)),"",OFFSET(raw!$B$2,Progress!J53,4))</f>
        <v>0.4701388888888889</v>
      </c>
      <c r="V53" s="10">
        <f ca="1">IF(ISERROR(OFFSET(raw!$B$2,Progress!K53,4)),"",OFFSET(raw!$B$2,Progress!K53,4))</f>
        <v>0.5229166666666667</v>
      </c>
      <c r="W53" s="10">
        <f ca="1">IF(ISERROR(OFFSET(raw!$B$2,Progress!L53,4)),"",OFFSET(raw!$B$2,Progress!L53,4))</f>
        <v>0.5888888888888889</v>
      </c>
      <c r="X53" s="10">
        <f ca="1">IF(ISERROR(OFFSET(raw!$B$2,Progress!M53,4)),"",OFFSET(raw!$B$2,Progress!M53,4))</f>
        <v>0.6381944444444444</v>
      </c>
      <c r="Y53" s="11">
        <f ca="1">IF(ISERROR(OFFSET(raw!$B$2,Progress!N53,4)),"",OFFSET(raw!$B$2,Progress!N53,4))</f>
        <v>0.6590277777777778</v>
      </c>
      <c r="Z53" s="12">
        <f t="shared" si="3"/>
        <v>0.23194444444444445</v>
      </c>
      <c r="AA53" s="13">
        <f t="shared" si="10"/>
        <v>0.23199744444444445</v>
      </c>
      <c r="AB53" s="8">
        <f t="shared" si="30"/>
        <v>112</v>
      </c>
      <c r="AC53" s="9">
        <f ca="1" t="shared" si="5"/>
        <v>11</v>
      </c>
      <c r="AD53">
        <f t="shared" si="11"/>
      </c>
      <c r="AE53">
        <f t="shared" si="12"/>
      </c>
      <c r="AF53">
        <f t="shared" si="13"/>
      </c>
      <c r="AG53">
        <f t="shared" si="14"/>
      </c>
      <c r="AH53">
        <f t="shared" si="15"/>
      </c>
      <c r="AI53">
        <f t="shared" si="16"/>
        <v>6.0530391111111115</v>
      </c>
      <c r="AJ53">
        <f t="shared" si="17"/>
        <v>7.047761333333334</v>
      </c>
      <c r="AK53">
        <f t="shared" si="18"/>
        <v>8.04116411111111</v>
      </c>
      <c r="AL53">
        <f t="shared" si="19"/>
        <v>9.036233555555555</v>
      </c>
      <c r="AM53">
        <f t="shared" si="20"/>
        <v>10.034150222222221</v>
      </c>
      <c r="AN53">
        <f t="shared" si="7"/>
        <v>10.034150222222221</v>
      </c>
      <c r="AO53" s="30" t="e">
        <f t="shared" si="31"/>
        <v>#VALUE!</v>
      </c>
      <c r="AP53" s="30" t="e">
        <f t="shared" si="32"/>
        <v>#VALUE!</v>
      </c>
      <c r="AQ53" s="30"/>
      <c r="AR53" s="30" t="e">
        <f t="shared" si="33"/>
        <v>#VALUE!</v>
      </c>
      <c r="AS53" s="30" t="e">
        <f t="shared" si="34"/>
        <v>#VALUE!</v>
      </c>
      <c r="AT53" s="30" t="e">
        <f t="shared" si="35"/>
        <v>#VALUE!</v>
      </c>
      <c r="AU53" s="30">
        <f t="shared" si="36"/>
        <v>0</v>
      </c>
      <c r="AV53" s="30">
        <f t="shared" si="37"/>
        <v>1</v>
      </c>
      <c r="AW53" s="30">
        <f t="shared" si="38"/>
        <v>1</v>
      </c>
      <c r="AX53" s="30">
        <f t="shared" si="39"/>
        <v>0</v>
      </c>
    </row>
    <row r="54" spans="1:50" ht="16.5">
      <c r="A54" s="8">
        <f>ROW()</f>
        <v>54</v>
      </c>
      <c r="B54" s="8">
        <f ca="1" t="shared" si="8"/>
        <v>1401</v>
      </c>
      <c r="C54" s="8" t="str">
        <f t="shared" si="9"/>
        <v>14</v>
      </c>
      <c r="D54" s="59">
        <v>0.4236111111111111</v>
      </c>
      <c r="E54" s="8">
        <f>IF(ISERROR(MATCH(E$1&amp;$B54,raw!$C$3:$C$1001,0)),"",MATCH(E$1&amp;$B54,raw!$C$3:$C$1001,0))</f>
      </c>
      <c r="F54" s="8">
        <f>IF(ISERROR(MATCH(F$1&amp;$B54,raw!$C$3:$C$1001,0)),"",MATCH(F$1&amp;$B54,raw!$C$3:$C$1001,0))</f>
      </c>
      <c r="G54" s="8">
        <f>IF(ISERROR(MATCH(G$1&amp;$B54,raw!$C$3:$C$1001,0)),"",MATCH(G$1&amp;$B54,raw!$C$3:$C$1001,0))</f>
      </c>
      <c r="H54" s="8">
        <f>IF(ISERROR(MATCH(H$1&amp;$B54,raw!$C$3:$C$1001,0)),"",MATCH(H$1&amp;$B54,raw!$C$3:$C$1001,0))</f>
      </c>
      <c r="I54" s="8">
        <f>IF(ISERROR(MATCH(I$1&amp;$B54,raw!$C$3:$C$1001,0)),"",MATCH(I$1&amp;$B54,raw!$C$3:$C$1001,0))</f>
      </c>
      <c r="J54" s="8">
        <f>IF(ISERROR(MATCH(J$1&amp;$B54,raw!$C$3:$C$1001,0)),"",MATCH(J$1&amp;$B54,raw!$C$3:$C$1001,0))</f>
        <v>214</v>
      </c>
      <c r="K54" s="8">
        <f>IF(ISERROR(MATCH(K$1&amp;$B54,raw!$C$3:$C$1001,0)),"",MATCH(K$1&amp;$B54,raw!$C$3:$C$1001,0))</f>
        <v>287</v>
      </c>
      <c r="L54" s="8">
        <f>IF(ISERROR(MATCH(L$1&amp;$B54,raw!$C$3:$C$1001,0)),"",MATCH(L$1&amp;$B54,raw!$C$3:$C$1001,0))</f>
        <v>441</v>
      </c>
      <c r="M54" s="8">
        <f>IF(ISERROR(MATCH(M$1&amp;$B54,raw!$C$3:$C$1001,0)),"",MATCH(M$1&amp;$B54,raw!$C$3:$C$1001,0))</f>
      </c>
      <c r="N54" s="9">
        <f>IF(ISERROR(MATCH(N$1&amp;$B54,raw!$C$3:$C$1001,0)),"",MATCH(N$1&amp;$B54,raw!$C$3:$C$1001,0))</f>
        <v>465</v>
      </c>
      <c r="O54" s="10">
        <f t="shared" si="2"/>
        <v>0.4236111111111111</v>
      </c>
      <c r="P54" s="10">
        <f ca="1">IF(ISERROR(OFFSET(raw!$B$2,Progress!E54,4)),"",OFFSET(raw!$B$2,Progress!E54,4))</f>
      </c>
      <c r="Q54" s="10">
        <f ca="1">IF(ISERROR(OFFSET(raw!$B$2,Progress!F54,4)),"",OFFSET(raw!$B$2,Progress!F54,4))</f>
      </c>
      <c r="R54" s="10">
        <f ca="1">IF(ISERROR(OFFSET(raw!$B$2,Progress!G54,4)),"",OFFSET(raw!$B$2,Progress!G54,4))</f>
      </c>
      <c r="S54" s="10">
        <f ca="1">IF(ISERROR(OFFSET(raw!$B$2,Progress!H54,4)),"",OFFSET(raw!$B$2,Progress!H54,4))</f>
      </c>
      <c r="T54" s="10">
        <f ca="1">IF(ISERROR(OFFSET(raw!$B$2,Progress!I54,4)),"",OFFSET(raw!$B$2,Progress!I54,4))</f>
      </c>
      <c r="U54" s="10">
        <f ca="1">IF(ISERROR(OFFSET(raw!$B$2,Progress!J54,4)),"",OFFSET(raw!$B$2,Progress!J54,4))</f>
        <v>0.4701388888888889</v>
      </c>
      <c r="V54" s="10">
        <f ca="1">IF(ISERROR(OFFSET(raw!$B$2,Progress!K54,4)),"",OFFSET(raw!$B$2,Progress!K54,4))</f>
        <v>0.5534722222222223</v>
      </c>
      <c r="W54" s="10">
        <f ca="1">IF(ISERROR(OFFSET(raw!$B$2,Progress!L54,4)),"",OFFSET(raw!$B$2,Progress!L54,4))</f>
        <v>0.6395833333333333</v>
      </c>
      <c r="X54" s="28">
        <f ca="1">IF(ISERROR(OFFSET(raw!$B$2,Progress!M54,4)),"",OFFSET(raw!$B$2,Progress!M54,4))</f>
      </c>
      <c r="Y54" s="11">
        <f ca="1">IF(ISERROR(OFFSET(raw!$B$2,Progress!N54,4)),"",OFFSET(raw!$B$2,Progress!N54,4))</f>
        <v>0.6736111111111112</v>
      </c>
      <c r="Z54" s="12">
        <f t="shared" si="3"/>
        <v>0.25000000000000006</v>
      </c>
      <c r="AA54" s="13">
        <f t="shared" si="10"/>
        <v>0.25005400000000005</v>
      </c>
      <c r="AB54" s="8">
        <f t="shared" si="30"/>
        <v>113</v>
      </c>
      <c r="AC54" s="69" t="s">
        <v>685</v>
      </c>
      <c r="AD54">
        <f t="shared" si="11"/>
      </c>
      <c r="AE54">
        <f t="shared" si="12"/>
      </c>
      <c r="AF54">
        <f t="shared" si="13"/>
      </c>
      <c r="AG54">
        <f t="shared" si="14"/>
      </c>
      <c r="AH54">
        <f t="shared" si="15"/>
      </c>
      <c r="AI54">
        <f t="shared" si="16"/>
        <v>6.053040111111112</v>
      </c>
      <c r="AJ54">
        <f t="shared" si="17"/>
        <v>7.044706777777778</v>
      </c>
      <c r="AK54">
        <f t="shared" si="18"/>
        <v>8.036095666666666</v>
      </c>
      <c r="AL54">
        <f t="shared" si="19"/>
      </c>
      <c r="AM54">
        <f t="shared" si="20"/>
        <v>10.032692888888889</v>
      </c>
      <c r="AN54">
        <f t="shared" si="7"/>
        <v>10.032692888888889</v>
      </c>
      <c r="AO54" s="30" t="e">
        <f t="shared" si="31"/>
        <v>#VALUE!</v>
      </c>
      <c r="AP54" s="30" t="e">
        <f t="shared" si="32"/>
        <v>#VALUE!</v>
      </c>
      <c r="AQ54" s="30"/>
      <c r="AR54" s="30" t="e">
        <f t="shared" si="33"/>
        <v>#VALUE!</v>
      </c>
      <c r="AS54" s="30" t="e">
        <f t="shared" si="34"/>
        <v>#VALUE!</v>
      </c>
      <c r="AT54" s="30" t="e">
        <f t="shared" si="35"/>
        <v>#VALUE!</v>
      </c>
      <c r="AU54" s="30">
        <f t="shared" si="36"/>
        <v>1</v>
      </c>
      <c r="AV54" s="30">
        <f t="shared" si="37"/>
        <v>1</v>
      </c>
      <c r="AW54" s="30" t="e">
        <f t="shared" si="38"/>
        <v>#VALUE!</v>
      </c>
      <c r="AX54" s="30" t="e">
        <f t="shared" si="39"/>
        <v>#VALUE!</v>
      </c>
    </row>
    <row r="55" spans="1:50" ht="16.5">
      <c r="A55" s="8">
        <f>ROW()</f>
        <v>55</v>
      </c>
      <c r="B55" s="8">
        <f ca="1" t="shared" si="8"/>
        <v>1402</v>
      </c>
      <c r="C55" s="8" t="str">
        <f t="shared" si="9"/>
        <v>14</v>
      </c>
      <c r="D55" s="59">
        <v>0.4236111111111111</v>
      </c>
      <c r="E55" s="8">
        <f>IF(ISERROR(MATCH(E$1&amp;$B55,raw!$C$3:$C$1001,0)),"",MATCH(E$1&amp;$B55,raw!$C$3:$C$1001,0))</f>
      </c>
      <c r="F55" s="8">
        <f>IF(ISERROR(MATCH(F$1&amp;$B55,raw!$C$3:$C$1001,0)),"",MATCH(F$1&amp;$B55,raw!$C$3:$C$1001,0))</f>
      </c>
      <c r="G55" s="8">
        <f>IF(ISERROR(MATCH(G$1&amp;$B55,raw!$C$3:$C$1001,0)),"",MATCH(G$1&amp;$B55,raw!$C$3:$C$1001,0))</f>
      </c>
      <c r="H55" s="8">
        <f>IF(ISERROR(MATCH(H$1&amp;$B55,raw!$C$3:$C$1001,0)),"",MATCH(H$1&amp;$B55,raw!$C$3:$C$1001,0))</f>
      </c>
      <c r="I55" s="8">
        <f>IF(ISERROR(MATCH(I$1&amp;$B55,raw!$C$3:$C$1001,0)),"",MATCH(I$1&amp;$B55,raw!$C$3:$C$1001,0))</f>
      </c>
      <c r="J55" s="8">
        <f>IF(ISERROR(MATCH(J$1&amp;$B55,raw!$C$3:$C$1001,0)),"",MATCH(J$1&amp;$B55,raw!$C$3:$C$1001,0))</f>
        <v>170</v>
      </c>
      <c r="K55" s="8">
        <f>IF(ISERROR(MATCH(K$1&amp;$B55,raw!$C$3:$C$1001,0)),"",MATCH(K$1&amp;$B55,raw!$C$3:$C$1001,0))</f>
        <v>238</v>
      </c>
      <c r="L55" s="8">
        <f>IF(ISERROR(MATCH(L$1&amp;$B55,raw!$C$3:$C$1001,0)),"",MATCH(L$1&amp;$B55,raw!$C$3:$C$1001,0))</f>
        <v>295</v>
      </c>
      <c r="M55" s="8">
        <f>IF(ISERROR(MATCH(M$1&amp;$B55,raw!$C$3:$C$1001,0)),"",MATCH(M$1&amp;$B55,raw!$C$3:$C$1001,0))</f>
        <v>361</v>
      </c>
      <c r="N55" s="9">
        <f>IF(ISERROR(MATCH(N$1&amp;$B55,raw!$C$3:$C$1001,0)),"",MATCH(N$1&amp;$B55,raw!$C$3:$C$1001,0))</f>
        <v>418</v>
      </c>
      <c r="O55" s="10">
        <f t="shared" si="2"/>
        <v>0.4236111111111111</v>
      </c>
      <c r="P55" s="10">
        <f ca="1">IF(ISERROR(OFFSET(raw!$B$2,Progress!E55,4)),"",OFFSET(raw!$B$2,Progress!E55,4))</f>
      </c>
      <c r="Q55" s="10">
        <f ca="1">IF(ISERROR(OFFSET(raw!$B$2,Progress!F55,4)),"",OFFSET(raw!$B$2,Progress!F55,4))</f>
      </c>
      <c r="R55" s="10">
        <f ca="1">IF(ISERROR(OFFSET(raw!$B$2,Progress!G55,4)),"",OFFSET(raw!$B$2,Progress!G55,4))</f>
      </c>
      <c r="S55" s="10">
        <f ca="1">IF(ISERROR(OFFSET(raw!$B$2,Progress!H55,4)),"",OFFSET(raw!$B$2,Progress!H55,4))</f>
      </c>
      <c r="T55" s="10">
        <f ca="1">IF(ISERROR(OFFSET(raw!$B$2,Progress!I55,4)),"",OFFSET(raw!$B$2,Progress!I55,4))</f>
      </c>
      <c r="U55" s="10">
        <f ca="1">IF(ISERROR(OFFSET(raw!$B$2,Progress!J55,4)),"",OFFSET(raw!$B$2,Progress!J55,4))</f>
        <v>0.4666666666666666</v>
      </c>
      <c r="V55" s="10">
        <f ca="1">IF(ISERROR(OFFSET(raw!$B$2,Progress!K55,4)),"",OFFSET(raw!$B$2,Progress!K55,4))</f>
        <v>0.5125000000000001</v>
      </c>
      <c r="W55" s="10">
        <f ca="1">IF(ISERROR(OFFSET(raw!$B$2,Progress!L55,4)),"",OFFSET(raw!$B$2,Progress!L55,4))</f>
        <v>0.5611111111111111</v>
      </c>
      <c r="X55" s="10">
        <f ca="1">IF(ISERROR(OFFSET(raw!$B$2,Progress!M55,4)),"",OFFSET(raw!$B$2,Progress!M55,4))</f>
        <v>0.6090277777777778</v>
      </c>
      <c r="Y55" s="11">
        <f ca="1">IF(ISERROR(OFFSET(raw!$B$2,Progress!N55,4)),"",OFFSET(raw!$B$2,Progress!N55,4))</f>
        <v>0.6305555555555555</v>
      </c>
      <c r="Z55" s="12">
        <f t="shared" si="3"/>
        <v>0.20694444444444443</v>
      </c>
      <c r="AA55" s="13">
        <f t="shared" si="10"/>
        <v>0.20699944444444443</v>
      </c>
      <c r="AB55" s="8">
        <f t="shared" si="30"/>
        <v>113</v>
      </c>
      <c r="AC55" s="9">
        <f ca="1" t="shared" si="5"/>
        <v>4</v>
      </c>
      <c r="AD55">
        <f t="shared" si="11"/>
      </c>
      <c r="AE55">
        <f t="shared" si="12"/>
      </c>
      <c r="AF55">
        <f t="shared" si="13"/>
      </c>
      <c r="AG55">
        <f t="shared" si="14"/>
      </c>
      <c r="AH55">
        <f t="shared" si="15"/>
      </c>
      <c r="AI55">
        <f t="shared" si="16"/>
        <v>6.053388333333333</v>
      </c>
      <c r="AJ55">
        <f t="shared" si="17"/>
        <v>7.048805</v>
      </c>
      <c r="AK55">
        <f t="shared" si="18"/>
        <v>8.043943888888888</v>
      </c>
      <c r="AL55">
        <f t="shared" si="19"/>
        <v>9.039152222222222</v>
      </c>
      <c r="AM55">
        <f t="shared" si="20"/>
        <v>10.036999444444444</v>
      </c>
      <c r="AN55">
        <f t="shared" si="7"/>
        <v>10.036999444444444</v>
      </c>
      <c r="AO55" s="30" t="e">
        <f t="shared" si="31"/>
        <v>#VALUE!</v>
      </c>
      <c r="AP55" s="30" t="e">
        <f t="shared" si="32"/>
        <v>#VALUE!</v>
      </c>
      <c r="AQ55" s="30"/>
      <c r="AR55" s="30" t="e">
        <f t="shared" si="33"/>
        <v>#VALUE!</v>
      </c>
      <c r="AS55" s="30" t="e">
        <f t="shared" si="34"/>
        <v>#VALUE!</v>
      </c>
      <c r="AT55" s="30" t="e">
        <f t="shared" si="35"/>
        <v>#VALUE!</v>
      </c>
      <c r="AU55" s="30">
        <f t="shared" si="36"/>
        <v>0</v>
      </c>
      <c r="AV55" s="30">
        <f t="shared" si="37"/>
        <v>0</v>
      </c>
      <c r="AW55" s="30">
        <f t="shared" si="38"/>
        <v>1</v>
      </c>
      <c r="AX55" s="30">
        <f t="shared" si="39"/>
        <v>0</v>
      </c>
    </row>
    <row r="56" spans="1:50" ht="16.5">
      <c r="A56" s="8">
        <f>ROW()</f>
        <v>56</v>
      </c>
      <c r="B56" s="8">
        <f ca="1" t="shared" si="8"/>
        <v>1403</v>
      </c>
      <c r="C56" s="8" t="str">
        <f t="shared" si="9"/>
        <v>14</v>
      </c>
      <c r="D56" s="59">
        <v>0.4236111111111111</v>
      </c>
      <c r="E56" s="8">
        <f>IF(ISERROR(MATCH(E$1&amp;$B56,raw!$C$3:$C$1001,0)),"",MATCH(E$1&amp;$B56,raw!$C$3:$C$1001,0))</f>
      </c>
      <c r="F56" s="8">
        <f>IF(ISERROR(MATCH(F$1&amp;$B56,raw!$C$3:$C$1001,0)),"",MATCH(F$1&amp;$B56,raw!$C$3:$C$1001,0))</f>
      </c>
      <c r="G56" s="8">
        <f>IF(ISERROR(MATCH(G$1&amp;$B56,raw!$C$3:$C$1001,0)),"",MATCH(G$1&amp;$B56,raw!$C$3:$C$1001,0))</f>
      </c>
      <c r="H56" s="8">
        <f>IF(ISERROR(MATCH(H$1&amp;$B56,raw!$C$3:$C$1001,0)),"",MATCH(H$1&amp;$B56,raw!$C$3:$C$1001,0))</f>
      </c>
      <c r="I56" s="8">
        <f>IF(ISERROR(MATCH(I$1&amp;$B56,raw!$C$3:$C$1001,0)),"",MATCH(I$1&amp;$B56,raw!$C$3:$C$1001,0))</f>
      </c>
      <c r="J56" s="8">
        <f>IF(ISERROR(MATCH(J$1&amp;$B56,raw!$C$3:$C$1001,0)),"",MATCH(J$1&amp;$B56,raw!$C$3:$C$1001,0))</f>
        <v>152</v>
      </c>
      <c r="K56" s="8">
        <f>IF(ISERROR(MATCH(K$1&amp;$B56,raw!$C$3:$C$1001,0)),"",MATCH(K$1&amp;$B56,raw!$C$3:$C$1001,0))</f>
        <v>182</v>
      </c>
      <c r="L56" s="8">
        <f>IF(ISERROR(MATCH(L$1&amp;$B56,raw!$C$3:$C$1001,0)),"",MATCH(L$1&amp;$B56,raw!$C$3:$C$1001,0))</f>
        <v>221</v>
      </c>
      <c r="M56" s="8">
        <f>IF(ISERROR(MATCH(M$1&amp;$B56,raw!$C$3:$C$1001,0)),"",MATCH(M$1&amp;$B56,raw!$C$3:$C$1001,0))</f>
        <v>269</v>
      </c>
      <c r="N56" s="9">
        <f>IF(ISERROR(MATCH(N$1&amp;$B56,raw!$C$3:$C$1001,0)),"",MATCH(N$1&amp;$B56,raw!$C$3:$C$1001,0))</f>
        <v>282</v>
      </c>
      <c r="O56" s="10">
        <f t="shared" si="2"/>
        <v>0.4236111111111111</v>
      </c>
      <c r="P56" s="10">
        <f ca="1">IF(ISERROR(OFFSET(raw!$B$2,Progress!E56,4)),"",OFFSET(raw!$B$2,Progress!E56,4))</f>
      </c>
      <c r="Q56" s="10">
        <f ca="1">IF(ISERROR(OFFSET(raw!$B$2,Progress!F56,4)),"",OFFSET(raw!$B$2,Progress!F56,4))</f>
      </c>
      <c r="R56" s="10">
        <f ca="1">IF(ISERROR(OFFSET(raw!$B$2,Progress!G56,4)),"",OFFSET(raw!$B$2,Progress!G56,4))</f>
      </c>
      <c r="S56" s="10">
        <f ca="1">IF(ISERROR(OFFSET(raw!$B$2,Progress!H56,4)),"",OFFSET(raw!$B$2,Progress!H56,4))</f>
      </c>
      <c r="T56" s="10">
        <f ca="1">IF(ISERROR(OFFSET(raw!$B$2,Progress!I56,4)),"",OFFSET(raw!$B$2,Progress!I56,4))</f>
      </c>
      <c r="U56" s="10">
        <f ca="1">IF(ISERROR(OFFSET(raw!$B$2,Progress!J56,4)),"",OFFSET(raw!$B$2,Progress!J56,4))</f>
        <v>0.4548611111111111</v>
      </c>
      <c r="V56" s="10">
        <f ca="1">IF(ISERROR(OFFSET(raw!$B$2,Progress!K56,4)),"",OFFSET(raw!$B$2,Progress!K56,4))</f>
        <v>0.4840277777777778</v>
      </c>
      <c r="W56" s="10">
        <f ca="1">IF(ISERROR(OFFSET(raw!$B$2,Progress!L56,4)),"",OFFSET(raw!$B$2,Progress!L56,4))</f>
        <v>0.5159722222222222</v>
      </c>
      <c r="X56" s="10">
        <f ca="1">IF(ISERROR(OFFSET(raw!$B$2,Progress!M56,4)),"",OFFSET(raw!$B$2,Progress!M56,4))</f>
        <v>0.5437500000000001</v>
      </c>
      <c r="Y56" s="11">
        <f ca="1">IF(ISERROR(OFFSET(raw!$B$2,Progress!N56,4)),"",OFFSET(raw!$B$2,Progress!N56,4))</f>
        <v>0.5541666666666667</v>
      </c>
      <c r="Z56" s="12">
        <f t="shared" si="3"/>
        <v>0.1305555555555556</v>
      </c>
      <c r="AA56" s="13">
        <f t="shared" si="10"/>
        <v>0.1306115555555556</v>
      </c>
      <c r="AB56" s="8">
        <f t="shared" si="30"/>
        <v>113</v>
      </c>
      <c r="AC56" s="9">
        <f ca="1" t="shared" si="5"/>
        <v>1</v>
      </c>
      <c r="AD56">
        <f t="shared" si="11"/>
      </c>
      <c r="AE56">
        <f t="shared" si="12"/>
      </c>
      <c r="AF56">
        <f t="shared" si="13"/>
      </c>
      <c r="AG56">
        <f t="shared" si="14"/>
      </c>
      <c r="AH56">
        <f t="shared" si="15"/>
      </c>
      <c r="AI56">
        <f t="shared" si="16"/>
        <v>6.054569888888889</v>
      </c>
      <c r="AJ56">
        <f t="shared" si="17"/>
        <v>7.051653222222222</v>
      </c>
      <c r="AK56">
        <f t="shared" si="18"/>
        <v>8.048458777777778</v>
      </c>
      <c r="AL56">
        <f t="shared" si="19"/>
        <v>9.045681</v>
      </c>
      <c r="AM56">
        <f t="shared" si="20"/>
        <v>10.044639333333334</v>
      </c>
      <c r="AN56">
        <f t="shared" si="7"/>
        <v>10.044639333333334</v>
      </c>
      <c r="AO56" s="30" t="e">
        <f t="shared" si="31"/>
        <v>#VALUE!</v>
      </c>
      <c r="AP56" s="30" t="e">
        <f t="shared" si="32"/>
        <v>#VALUE!</v>
      </c>
      <c r="AQ56" s="30"/>
      <c r="AR56" s="30" t="e">
        <f t="shared" si="33"/>
        <v>#VALUE!</v>
      </c>
      <c r="AS56" s="30" t="e">
        <f t="shared" si="34"/>
        <v>#VALUE!</v>
      </c>
      <c r="AT56" s="30" t="e">
        <f t="shared" si="35"/>
        <v>#VALUE!</v>
      </c>
      <c r="AU56" s="30">
        <f t="shared" si="36"/>
        <v>0</v>
      </c>
      <c r="AV56" s="30">
        <f t="shared" si="37"/>
        <v>0</v>
      </c>
      <c r="AW56" s="30">
        <f t="shared" si="38"/>
        <v>0</v>
      </c>
      <c r="AX56" s="30">
        <f t="shared" si="39"/>
        <v>1</v>
      </c>
    </row>
    <row r="57" spans="1:50" ht="16.5">
      <c r="A57" s="8">
        <f>ROW()</f>
        <v>57</v>
      </c>
      <c r="B57" s="8">
        <f ca="1" t="shared" si="8"/>
        <v>1404</v>
      </c>
      <c r="C57" s="8" t="str">
        <f t="shared" si="9"/>
        <v>14</v>
      </c>
      <c r="D57" s="59">
        <v>0.4236111111111111</v>
      </c>
      <c r="E57" s="8">
        <f>IF(ISERROR(MATCH(E$1&amp;$B57,raw!$C$3:$C$1001,0)),"",MATCH(E$1&amp;$B57,raw!$C$3:$C$1001,0))</f>
      </c>
      <c r="F57" s="8">
        <f>IF(ISERROR(MATCH(F$1&amp;$B57,raw!$C$3:$C$1001,0)),"",MATCH(F$1&amp;$B57,raw!$C$3:$C$1001,0))</f>
      </c>
      <c r="G57" s="8">
        <f>IF(ISERROR(MATCH(G$1&amp;$B57,raw!$C$3:$C$1001,0)),"",MATCH(G$1&amp;$B57,raw!$C$3:$C$1001,0))</f>
      </c>
      <c r="H57" s="8">
        <f>IF(ISERROR(MATCH(H$1&amp;$B57,raw!$C$3:$C$1001,0)),"",MATCH(H$1&amp;$B57,raw!$C$3:$C$1001,0))</f>
      </c>
      <c r="I57" s="8">
        <f>IF(ISERROR(MATCH(I$1&amp;$B57,raw!$C$3:$C$1001,0)),"",MATCH(I$1&amp;$B57,raw!$C$3:$C$1001,0))</f>
      </c>
      <c r="J57" s="8">
        <f>IF(ISERROR(MATCH(J$1&amp;$B57,raw!$C$3:$C$1001,0)),"",MATCH(J$1&amp;$B57,raw!$C$3:$C$1001,0))</f>
        <v>171</v>
      </c>
      <c r="K57" s="8">
        <f>IF(ISERROR(MATCH(K$1&amp;$B57,raw!$C$3:$C$1001,0)),"",MATCH(K$1&amp;$B57,raw!$C$3:$C$1001,0))</f>
        <v>239</v>
      </c>
      <c r="L57" s="8">
        <f>IF(ISERROR(MATCH(L$1&amp;$B57,raw!$C$3:$C$1001,0)),"",MATCH(L$1&amp;$B57,raw!$C$3:$C$1001,0))</f>
        <v>296</v>
      </c>
      <c r="M57" s="8">
        <f>IF(ISERROR(MATCH(M$1&amp;$B57,raw!$C$3:$C$1001,0)),"",MATCH(M$1&amp;$B57,raw!$C$3:$C$1001,0))</f>
        <v>339</v>
      </c>
      <c r="N57" s="9">
        <f>IF(ISERROR(MATCH(N$1&amp;$B57,raw!$C$3:$C$1001,0)),"",MATCH(N$1&amp;$B57,raw!$C$3:$C$1001,0))</f>
        <v>371</v>
      </c>
      <c r="O57" s="10">
        <f t="shared" si="2"/>
        <v>0.4236111111111111</v>
      </c>
      <c r="P57" s="10">
        <f ca="1">IF(ISERROR(OFFSET(raw!$B$2,Progress!E57,4)),"",OFFSET(raw!$B$2,Progress!E57,4))</f>
      </c>
      <c r="Q57" s="10">
        <f ca="1">IF(ISERROR(OFFSET(raw!$B$2,Progress!F57,4)),"",OFFSET(raw!$B$2,Progress!F57,4))</f>
      </c>
      <c r="R57" s="10">
        <f ca="1">IF(ISERROR(OFFSET(raw!$B$2,Progress!G57,4)),"",OFFSET(raw!$B$2,Progress!G57,4))</f>
      </c>
      <c r="S57" s="10">
        <f ca="1">IF(ISERROR(OFFSET(raw!$B$2,Progress!H57,4)),"",OFFSET(raw!$B$2,Progress!H57,4))</f>
      </c>
      <c r="T57" s="10">
        <f ca="1">IF(ISERROR(OFFSET(raw!$B$2,Progress!I57,4)),"",OFFSET(raw!$B$2,Progress!I57,4))</f>
      </c>
      <c r="U57" s="10">
        <f ca="1">IF(ISERROR(OFFSET(raw!$B$2,Progress!J57,4)),"",OFFSET(raw!$B$2,Progress!J57,4))</f>
        <v>0.46319444444444446</v>
      </c>
      <c r="V57" s="10">
        <f ca="1">IF(ISERROR(OFFSET(raw!$B$2,Progress!K57,4)),"",OFFSET(raw!$B$2,Progress!K57,4))</f>
        <v>0.5027777777777778</v>
      </c>
      <c r="W57" s="10">
        <f ca="1">IF(ISERROR(OFFSET(raw!$B$2,Progress!L57,4)),"",OFFSET(raw!$B$2,Progress!L57,4))</f>
        <v>0.5493055555555556</v>
      </c>
      <c r="X57" s="10">
        <f ca="1">IF(ISERROR(OFFSET(raw!$B$2,Progress!M57,4)),"",OFFSET(raw!$B$2,Progress!M57,4))</f>
        <v>0.5902777777777778</v>
      </c>
      <c r="Y57" s="11">
        <f ca="1">IF(ISERROR(OFFSET(raw!$B$2,Progress!N57,4)),"",OFFSET(raw!$B$2,Progress!N57,4))</f>
        <v>0.6097222222222222</v>
      </c>
      <c r="Z57" s="12">
        <f t="shared" si="3"/>
        <v>0.18611111111111106</v>
      </c>
      <c r="AA57" s="13">
        <f t="shared" si="10"/>
        <v>0.18616811111111106</v>
      </c>
      <c r="AB57" s="8">
        <f t="shared" si="30"/>
        <v>113</v>
      </c>
      <c r="AC57" s="9">
        <f ca="1" t="shared" si="5"/>
        <v>3</v>
      </c>
      <c r="AD57">
        <f t="shared" si="11"/>
      </c>
      <c r="AE57">
        <f t="shared" si="12"/>
      </c>
      <c r="AF57">
        <f t="shared" si="13"/>
      </c>
      <c r="AG57">
        <f t="shared" si="14"/>
      </c>
      <c r="AH57">
        <f t="shared" si="15"/>
      </c>
      <c r="AI57">
        <f t="shared" si="16"/>
        <v>6.053737555555555</v>
      </c>
      <c r="AJ57">
        <f t="shared" si="17"/>
        <v>7.049779222222222</v>
      </c>
      <c r="AK57">
        <f t="shared" si="18"/>
        <v>8.045126444444444</v>
      </c>
      <c r="AL57">
        <f t="shared" si="19"/>
        <v>9.041029222222223</v>
      </c>
      <c r="AM57">
        <f t="shared" si="20"/>
        <v>10.039084777777777</v>
      </c>
      <c r="AN57">
        <f t="shared" si="7"/>
        <v>10.039084777777777</v>
      </c>
      <c r="AO57" s="30" t="e">
        <f t="shared" si="31"/>
        <v>#VALUE!</v>
      </c>
      <c r="AP57" s="30" t="e">
        <f t="shared" si="32"/>
        <v>#VALUE!</v>
      </c>
      <c r="AQ57" s="30"/>
      <c r="AR57" s="30" t="e">
        <f t="shared" si="33"/>
        <v>#VALUE!</v>
      </c>
      <c r="AS57" s="30" t="e">
        <f t="shared" si="34"/>
        <v>#VALUE!</v>
      </c>
      <c r="AT57" s="30" t="e">
        <f t="shared" si="35"/>
        <v>#VALUE!</v>
      </c>
      <c r="AU57" s="30">
        <f t="shared" si="36"/>
        <v>0</v>
      </c>
      <c r="AV57" s="30">
        <f t="shared" si="37"/>
        <v>0</v>
      </c>
      <c r="AW57" s="30">
        <f t="shared" si="38"/>
        <v>0</v>
      </c>
      <c r="AX57" s="30">
        <f t="shared" si="39"/>
        <v>0</v>
      </c>
    </row>
    <row r="58" spans="1:50" ht="16.5">
      <c r="A58" s="8">
        <f>ROW()</f>
        <v>58</v>
      </c>
      <c r="B58" s="8">
        <f ca="1" t="shared" si="8"/>
        <v>1405</v>
      </c>
      <c r="C58" s="8" t="str">
        <f t="shared" si="9"/>
        <v>14</v>
      </c>
      <c r="D58" s="59">
        <v>0.4236111111111111</v>
      </c>
      <c r="E58" s="8">
        <f>IF(ISERROR(MATCH(E$1&amp;$B58,raw!$C$3:$C$1001,0)),"",MATCH(E$1&amp;$B58,raw!$C$3:$C$1001,0))</f>
      </c>
      <c r="F58" s="8">
        <f>IF(ISERROR(MATCH(F$1&amp;$B58,raw!$C$3:$C$1001,0)),"",MATCH(F$1&amp;$B58,raw!$C$3:$C$1001,0))</f>
      </c>
      <c r="G58" s="8">
        <f>IF(ISERROR(MATCH(G$1&amp;$B58,raw!$C$3:$C$1001,0)),"",MATCH(G$1&amp;$B58,raw!$C$3:$C$1001,0))</f>
      </c>
      <c r="H58" s="8">
        <f>IF(ISERROR(MATCH(H$1&amp;$B58,raw!$C$3:$C$1001,0)),"",MATCH(H$1&amp;$B58,raw!$C$3:$C$1001,0))</f>
      </c>
      <c r="I58" s="8">
        <f>IF(ISERROR(MATCH(I$1&amp;$B58,raw!$C$3:$C$1001,0)),"",MATCH(I$1&amp;$B58,raw!$C$3:$C$1001,0))</f>
      </c>
      <c r="J58" s="8">
        <f>IF(ISERROR(MATCH(J$1&amp;$B58,raw!$C$3:$C$1001,0)),"",MATCH(J$1&amp;$B58,raw!$C$3:$C$1001,0))</f>
        <v>172</v>
      </c>
      <c r="K58" s="8">
        <f>IF(ISERROR(MATCH(K$1&amp;$B58,raw!$C$3:$C$1001,0)),"",MATCH(K$1&amp;$B58,raw!$C$3:$C$1001,0))</f>
        <v>189</v>
      </c>
      <c r="L58" s="8">
        <f>IF(ISERROR(MATCH(L$1&amp;$B58,raw!$C$3:$C$1001,0)),"",MATCH(L$1&amp;$B58,raw!$C$3:$C$1001,0))</f>
        <v>265</v>
      </c>
      <c r="M58" s="8">
        <f>IF(ISERROR(MATCH(M$1&amp;$B58,raw!$C$3:$C$1001,0)),"",MATCH(M$1&amp;$B58,raw!$C$3:$C$1001,0))</f>
        <v>305</v>
      </c>
      <c r="N58" s="9">
        <f>IF(ISERROR(MATCH(N$1&amp;$B58,raw!$C$3:$C$1001,0)),"",MATCH(N$1&amp;$B58,raw!$C$3:$C$1001,0))</f>
        <v>336</v>
      </c>
      <c r="O58" s="10">
        <f t="shared" si="2"/>
        <v>0.4236111111111111</v>
      </c>
      <c r="P58" s="10">
        <f ca="1">IF(ISERROR(OFFSET(raw!$B$2,Progress!E58,4)),"",OFFSET(raw!$B$2,Progress!E58,4))</f>
      </c>
      <c r="Q58" s="10">
        <f ca="1">IF(ISERROR(OFFSET(raw!$B$2,Progress!F58,4)),"",OFFSET(raw!$B$2,Progress!F58,4))</f>
      </c>
      <c r="R58" s="10">
        <f ca="1">IF(ISERROR(OFFSET(raw!$B$2,Progress!G58,4)),"",OFFSET(raw!$B$2,Progress!G58,4))</f>
      </c>
      <c r="S58" s="10">
        <f ca="1">IF(ISERROR(OFFSET(raw!$B$2,Progress!H58,4)),"",OFFSET(raw!$B$2,Progress!H58,4))</f>
      </c>
      <c r="T58" s="10">
        <f ca="1">IF(ISERROR(OFFSET(raw!$B$2,Progress!I58,4)),"",OFFSET(raw!$B$2,Progress!I58,4))</f>
      </c>
      <c r="U58" s="10">
        <f ca="1">IF(ISERROR(OFFSET(raw!$B$2,Progress!J58,4)),"",OFFSET(raw!$B$2,Progress!J58,4))</f>
        <v>0.46249999999999997</v>
      </c>
      <c r="V58" s="10">
        <f ca="1">IF(ISERROR(OFFSET(raw!$B$2,Progress!K58,4)),"",OFFSET(raw!$B$2,Progress!K58,4))</f>
        <v>0.4986111111111111</v>
      </c>
      <c r="W58" s="10">
        <f ca="1">IF(ISERROR(OFFSET(raw!$B$2,Progress!L58,4)),"",OFFSET(raw!$B$2,Progress!L58,4))</f>
        <v>0.5347222222222222</v>
      </c>
      <c r="X58" s="10">
        <f ca="1">IF(ISERROR(OFFSET(raw!$B$2,Progress!M58,4)),"",OFFSET(raw!$B$2,Progress!M58,4))</f>
        <v>0.5708333333333333</v>
      </c>
      <c r="Y58" s="11">
        <f ca="1">IF(ISERROR(OFFSET(raw!$B$2,Progress!N58,4)),"",OFFSET(raw!$B$2,Progress!N58,4))</f>
        <v>0.5854166666666667</v>
      </c>
      <c r="Z58" s="12">
        <f t="shared" si="3"/>
        <v>0.1618055555555556</v>
      </c>
      <c r="AA58" s="13">
        <f t="shared" si="10"/>
        <v>0.1618635555555556</v>
      </c>
      <c r="AB58" s="8">
        <f t="shared" si="30"/>
        <v>113</v>
      </c>
      <c r="AC58" s="9">
        <f ca="1" t="shared" si="5"/>
        <v>2</v>
      </c>
      <c r="AD58">
        <f t="shared" si="11"/>
      </c>
      <c r="AE58">
        <f t="shared" si="12"/>
      </c>
      <c r="AF58">
        <f t="shared" si="13"/>
      </c>
      <c r="AG58">
        <f t="shared" si="14"/>
      </c>
      <c r="AH58">
        <f t="shared" si="15"/>
      </c>
      <c r="AI58">
        <f t="shared" si="16"/>
        <v>6.053808</v>
      </c>
      <c r="AJ58">
        <f t="shared" si="17"/>
        <v>7.050196888888889</v>
      </c>
      <c r="AK58">
        <f t="shared" si="18"/>
        <v>8.046585777777777</v>
      </c>
      <c r="AL58">
        <f t="shared" si="19"/>
        <v>9.042974666666666</v>
      </c>
      <c r="AM58">
        <f t="shared" si="20"/>
        <v>10.041516333333332</v>
      </c>
      <c r="AN58">
        <f t="shared" si="7"/>
        <v>10.041516333333332</v>
      </c>
      <c r="AO58" s="30" t="e">
        <f t="shared" si="31"/>
        <v>#VALUE!</v>
      </c>
      <c r="AP58" s="30" t="e">
        <f t="shared" si="32"/>
        <v>#VALUE!</v>
      </c>
      <c r="AQ58" s="30"/>
      <c r="AR58" s="30" t="e">
        <f t="shared" si="33"/>
        <v>#VALUE!</v>
      </c>
      <c r="AS58" s="30" t="e">
        <f t="shared" si="34"/>
        <v>#VALUE!</v>
      </c>
      <c r="AT58" s="30" t="e">
        <f t="shared" si="35"/>
        <v>#VALUE!</v>
      </c>
      <c r="AU58" s="30">
        <f t="shared" si="36"/>
        <v>0</v>
      </c>
      <c r="AV58" s="30">
        <f t="shared" si="37"/>
        <v>0</v>
      </c>
      <c r="AW58" s="30">
        <f t="shared" si="38"/>
        <v>0</v>
      </c>
      <c r="AX58" s="30">
        <f t="shared" si="39"/>
        <v>0</v>
      </c>
    </row>
    <row r="59" spans="1:50" ht="16.5">
      <c r="A59" s="8">
        <f>ROW()</f>
        <v>59</v>
      </c>
      <c r="B59" s="8">
        <f ca="1" t="shared" si="8"/>
        <v>2101</v>
      </c>
      <c r="C59" s="8" t="str">
        <f t="shared" si="9"/>
        <v>21</v>
      </c>
      <c r="D59" s="59">
        <v>0.25833333333333336</v>
      </c>
      <c r="E59" s="8">
        <f>IF(ISERROR(MATCH(E$1&amp;$B59,raw!$C$3:$C$1001,0)),"",MATCH(E$1&amp;$B59,raw!$C$3:$C$1001,0))</f>
        <v>39</v>
      </c>
      <c r="F59" s="8">
        <f>IF(ISERROR(MATCH(F$1&amp;$B59,raw!$C$3:$C$1001,0)),"",MATCH(F$1&amp;$B59,raw!$C$3:$C$1001,0))</f>
        <v>103</v>
      </c>
      <c r="G59" s="8">
        <f>IF(ISERROR(MATCH(G$1&amp;$B59,raw!$C$3:$C$1001,0)),"",MATCH(G$1&amp;$B59,raw!$C$3:$C$1001,0))</f>
      </c>
      <c r="H59" s="8">
        <f>IF(ISERROR(MATCH(H$1&amp;$B59,raw!$C$3:$C$1001,0)),"",MATCH(H$1&amp;$B59,raw!$C$3:$C$1001,0))</f>
        <v>124</v>
      </c>
      <c r="I59" s="8">
        <f>IF(ISERROR(MATCH(I$1&amp;$B59,raw!$C$3:$C$1001,0)),"",MATCH(I$1&amp;$B59,raw!$C$3:$C$1001,0))</f>
        <v>178</v>
      </c>
      <c r="J59" s="8">
        <f>IF(ISERROR(MATCH(J$1&amp;$B59,raw!$C$3:$C$1001,0)),"",MATCH(J$1&amp;$B59,raw!$C$3:$C$1001,0))</f>
        <v>331</v>
      </c>
      <c r="K59" s="8">
        <f>IF(ISERROR(MATCH(K$1&amp;$B59,raw!$C$3:$C$1001,0)),"",MATCH(K$1&amp;$B59,raw!$C$3:$C$1001,0))</f>
        <v>409</v>
      </c>
      <c r="L59" s="8">
        <f>IF(ISERROR(MATCH(L$1&amp;$B59,raw!$C$3:$C$1001,0)),"",MATCH(L$1&amp;$B59,raw!$C$3:$C$1001,0))</f>
        <v>511</v>
      </c>
      <c r="M59" s="8">
        <f>IF(ISERROR(MATCH(M$1&amp;$B59,raw!$C$3:$C$1001,0)),"",MATCH(M$1&amp;$B59,raw!$C$3:$C$1001,0))</f>
        <v>522</v>
      </c>
      <c r="N59" s="9">
        <f>IF(ISERROR(MATCH(N$1&amp;$B59,raw!$C$3:$C$1001,0)),"",MATCH(N$1&amp;$B59,raw!$C$3:$C$1001,0))</f>
        <v>529</v>
      </c>
      <c r="O59" s="10">
        <f t="shared" si="2"/>
        <v>0.25833333333333336</v>
      </c>
      <c r="P59" s="10">
        <f ca="1">IF(ISERROR(OFFSET(raw!$B$2,Progress!E59,4)),"",OFFSET(raw!$B$2,Progress!E59,4))</f>
        <v>0.3236111111111111</v>
      </c>
      <c r="Q59" s="10">
        <f ca="1">IF(ISERROR(OFFSET(raw!$B$2,Progress!F59,4)),"",OFFSET(raw!$B$2,Progress!F59,4))</f>
        <v>0.37986111111111115</v>
      </c>
      <c r="R59" s="10">
        <f ca="1">IF(ISERROR(OFFSET(raw!$B$2,Progress!G59,4)),"",OFFSET(raw!$B$2,Progress!G59,4))</f>
      </c>
      <c r="S59" s="10">
        <f ca="1">IF(ISERROR(OFFSET(raw!$B$2,Progress!H59,4)),"",OFFSET(raw!$B$2,Progress!H59,4))</f>
        <v>0.42291666666666666</v>
      </c>
      <c r="T59" s="10">
        <f ca="1">IF(ISERROR(OFFSET(raw!$B$2,Progress!I59,4)),"",OFFSET(raw!$B$2,Progress!I59,4))</f>
        <v>0.48333333333333334</v>
      </c>
      <c r="U59" s="10">
        <f ca="1">IF(ISERROR(OFFSET(raw!$B$2,Progress!J59,4)),"",OFFSET(raw!$B$2,Progress!J59,4))</f>
        <v>0.576388888888889</v>
      </c>
      <c r="V59" s="10">
        <f ca="1">IF(ISERROR(OFFSET(raw!$B$2,Progress!K59,4)),"",OFFSET(raw!$B$2,Progress!K59,4))</f>
        <v>0.65</v>
      </c>
      <c r="W59" s="10">
        <f ca="1">IF(ISERROR(OFFSET(raw!$B$2,Progress!L59,4)),"",OFFSET(raw!$B$2,Progress!L59,4))</f>
        <v>0.7222222222222222</v>
      </c>
      <c r="X59" s="10">
        <f ca="1">IF(ISERROR(OFFSET(raw!$B$2,Progress!M59,4)),"",OFFSET(raw!$B$2,Progress!M59,4))</f>
        <v>0.19375000000000053</v>
      </c>
      <c r="Y59" s="11">
        <f ca="1">IF(ISERROR(OFFSET(raw!$B$2,Progress!N59,4)),"",OFFSET(raw!$B$2,Progress!N59,4))</f>
        <v>0.19375000000000053</v>
      </c>
      <c r="Z59" s="12">
        <f t="shared" si="3"/>
        <v>0.46388888888888885</v>
      </c>
      <c r="AA59" s="13">
        <f t="shared" si="10"/>
        <v>-0.06452433333333282</v>
      </c>
      <c r="AB59" s="8">
        <f t="shared" si="30"/>
        <v>114</v>
      </c>
      <c r="AC59" s="9">
        <f ca="1" t="shared" si="5"/>
        <v>1</v>
      </c>
      <c r="AD59">
        <f t="shared" si="11"/>
        <v>1.0676978888888888</v>
      </c>
      <c r="AE59">
        <f t="shared" si="12"/>
        <v>2.062072888888889</v>
      </c>
      <c r="AF59">
        <f t="shared" si="13"/>
      </c>
      <c r="AG59">
        <f t="shared" si="14"/>
        <v>4.0577673333333335</v>
      </c>
      <c r="AH59">
        <f t="shared" si="15"/>
        <v>5.051725666666667</v>
      </c>
      <c r="AI59">
        <f t="shared" si="16"/>
        <v>6.042420111111111</v>
      </c>
      <c r="AJ59">
        <f t="shared" si="17"/>
        <v>7.035059</v>
      </c>
      <c r="AK59">
        <f t="shared" si="18"/>
        <v>8.027836777777779</v>
      </c>
      <c r="AL59">
        <f t="shared" si="19"/>
        <v>9.080684</v>
      </c>
      <c r="AM59">
        <f t="shared" si="20"/>
        <v>10.080684</v>
      </c>
      <c r="AN59">
        <f t="shared" si="7"/>
        <v>10.080684</v>
      </c>
      <c r="AO59" s="30">
        <f t="shared" si="31"/>
        <v>0</v>
      </c>
      <c r="AP59" s="30">
        <f t="shared" si="32"/>
        <v>0</v>
      </c>
      <c r="AQ59" s="30"/>
      <c r="AR59" s="30">
        <f t="shared" si="33"/>
        <v>0</v>
      </c>
      <c r="AS59" s="30">
        <f t="shared" si="34"/>
        <v>1</v>
      </c>
      <c r="AT59" s="30">
        <f t="shared" si="35"/>
        <v>0</v>
      </c>
      <c r="AU59" s="30">
        <f t="shared" si="36"/>
        <v>1</v>
      </c>
      <c r="AV59" s="30">
        <f t="shared" si="37"/>
        <v>1</v>
      </c>
      <c r="AW59" s="30">
        <f t="shared" si="38"/>
        <v>1</v>
      </c>
      <c r="AX59" s="30">
        <f t="shared" si="39"/>
        <v>1</v>
      </c>
    </row>
    <row r="60" spans="1:50" ht="16.5">
      <c r="A60" s="8">
        <f>ROW()</f>
        <v>60</v>
      </c>
      <c r="B60" s="8">
        <f ca="1" t="shared" si="8"/>
        <v>2102</v>
      </c>
      <c r="C60" s="8" t="str">
        <f t="shared" si="9"/>
        <v>21</v>
      </c>
      <c r="D60" s="59">
        <v>0.25833333333333336</v>
      </c>
      <c r="E60" s="8">
        <f>IF(ISERROR(MATCH(E$1&amp;$B60,raw!$C$3:$C$1001,0)),"",MATCH(E$1&amp;$B60,raw!$C$3:$C$1001,0))</f>
        <v>40</v>
      </c>
      <c r="F60" s="8">
        <f>IF(ISERROR(MATCH(F$1&amp;$B60,raw!$C$3:$C$1001,0)),"",MATCH(F$1&amp;$B60,raw!$C$3:$C$1001,0))</f>
        <v>90</v>
      </c>
      <c r="G60" s="8">
        <f>IF(ISERROR(MATCH(G$1&amp;$B60,raw!$C$3:$C$1001,0)),"",MATCH(G$1&amp;$B60,raw!$C$3:$C$1001,0))</f>
      </c>
      <c r="H60" s="8">
        <f>IF(ISERROR(MATCH(H$1&amp;$B60,raw!$C$3:$C$1001,0)),"",MATCH(H$1&amp;$B60,raw!$C$3:$C$1001,0))</f>
        <v>134</v>
      </c>
      <c r="I60" s="8">
        <f>IF(ISERROR(MATCH(I$1&amp;$B60,raw!$C$3:$C$1001,0)),"",MATCH(I$1&amp;$B60,raw!$C$3:$C$1001,0))</f>
        <v>180</v>
      </c>
      <c r="J60" s="8">
        <f>IF(ISERROR(MATCH(J$1&amp;$B60,raw!$C$3:$C$1001,0)),"",MATCH(J$1&amp;$B60,raw!$C$3:$C$1001,0))</f>
        <v>332</v>
      </c>
      <c r="K60" s="8">
        <f>IF(ISERROR(MATCH(K$1&amp;$B60,raw!$C$3:$C$1001,0)),"",MATCH(K$1&amp;$B60,raw!$C$3:$C$1001,0))</f>
        <v>410</v>
      </c>
      <c r="L60" s="8">
        <f>IF(ISERROR(MATCH(L$1&amp;$B60,raw!$C$3:$C$1001,0)),"",MATCH(L$1&amp;$B60,raw!$C$3:$C$1001,0))</f>
        <v>495</v>
      </c>
      <c r="M60" s="8">
        <f>IF(ISERROR(MATCH(M$1&amp;$B60,raw!$C$3:$C$1001,0)),"",MATCH(M$1&amp;$B60,raw!$C$3:$C$1001,0))</f>
        <v>518</v>
      </c>
      <c r="N60" s="9">
        <f>IF(ISERROR(MATCH(N$1&amp;$B60,raw!$C$3:$C$1001,0)),"",MATCH(N$1&amp;$B60,raw!$C$3:$C$1001,0))</f>
        <v>530</v>
      </c>
      <c r="O60" s="10">
        <f t="shared" si="2"/>
        <v>0.25833333333333336</v>
      </c>
      <c r="P60" s="10">
        <f ca="1">IF(ISERROR(OFFSET(raw!$B$2,Progress!E60,4)),"",OFFSET(raw!$B$2,Progress!E60,4))</f>
        <v>0.32916666666666666</v>
      </c>
      <c r="Q60" s="10">
        <f ca="1">IF(ISERROR(OFFSET(raw!$B$2,Progress!F60,4)),"",OFFSET(raw!$B$2,Progress!F60,4))</f>
        <v>0.3875</v>
      </c>
      <c r="R60" s="10">
        <f ca="1">IF(ISERROR(OFFSET(raw!$B$2,Progress!G60,4)),"",OFFSET(raw!$B$2,Progress!G60,4))</f>
      </c>
      <c r="S60" s="10">
        <f ca="1">IF(ISERROR(OFFSET(raw!$B$2,Progress!H60,4)),"",OFFSET(raw!$B$2,Progress!H60,4))</f>
        <v>0.4291666666666667</v>
      </c>
      <c r="T60" s="10">
        <f ca="1">IF(ISERROR(OFFSET(raw!$B$2,Progress!I60,4)),"",OFFSET(raw!$B$2,Progress!I60,4))</f>
        <v>0.4847222222222222</v>
      </c>
      <c r="U60" s="10">
        <f ca="1">IF(ISERROR(OFFSET(raw!$B$2,Progress!J60,4)),"",OFFSET(raw!$B$2,Progress!J60,4))</f>
        <v>0.5833333333333334</v>
      </c>
      <c r="V60" s="10">
        <f ca="1">IF(ISERROR(OFFSET(raw!$B$2,Progress!K60,4)),"",OFFSET(raw!$B$2,Progress!K60,4))</f>
        <v>0.6493055555555556</v>
      </c>
      <c r="W60" s="10">
        <f ca="1">IF(ISERROR(OFFSET(raw!$B$2,Progress!L60,4)),"",OFFSET(raw!$B$2,Progress!L60,4))</f>
        <v>0.7125</v>
      </c>
      <c r="X60" s="10">
        <f ca="1">IF(ISERROR(OFFSET(raw!$B$2,Progress!M60,4)),"",OFFSET(raw!$B$2,Progress!M60,4))</f>
        <v>0.7625000000000001</v>
      </c>
      <c r="Y60" s="11">
        <f ca="1">IF(ISERROR(OFFSET(raw!$B$2,Progress!N60,4)),"",OFFSET(raw!$B$2,Progress!N60,4))</f>
        <v>0.78125</v>
      </c>
      <c r="Z60" s="12">
        <f t="shared" si="3"/>
        <v>0.5229166666666667</v>
      </c>
      <c r="AA60" s="13">
        <f t="shared" si="10"/>
        <v>0.5229766666666666</v>
      </c>
      <c r="AB60" s="8">
        <f t="shared" si="30"/>
        <v>114</v>
      </c>
      <c r="AC60" s="9">
        <f ca="1" t="shared" si="5"/>
        <v>4</v>
      </c>
      <c r="AD60">
        <f t="shared" si="11"/>
        <v>1.0671433333333333</v>
      </c>
      <c r="AE60">
        <f t="shared" si="12"/>
        <v>2.0613099999999998</v>
      </c>
      <c r="AF60">
        <f t="shared" si="13"/>
      </c>
      <c r="AG60">
        <f t="shared" si="14"/>
        <v>4.057143333333333</v>
      </c>
      <c r="AH60">
        <f t="shared" si="15"/>
        <v>5.051587777777778</v>
      </c>
      <c r="AI60">
        <f t="shared" si="16"/>
        <v>6.041726666666667</v>
      </c>
      <c r="AJ60">
        <f t="shared" si="17"/>
        <v>7.035129444444445</v>
      </c>
      <c r="AK60">
        <f t="shared" si="18"/>
        <v>8.02881</v>
      </c>
      <c r="AL60">
        <f t="shared" si="19"/>
        <v>9.02381</v>
      </c>
      <c r="AM60">
        <f t="shared" si="20"/>
        <v>10.021935</v>
      </c>
      <c r="AN60">
        <f t="shared" si="7"/>
        <v>10.021935</v>
      </c>
      <c r="AO60" s="30">
        <f t="shared" si="31"/>
        <v>0</v>
      </c>
      <c r="AP60" s="30">
        <f t="shared" si="32"/>
        <v>0</v>
      </c>
      <c r="AQ60" s="30"/>
      <c r="AR60" s="30">
        <f t="shared" si="33"/>
        <v>0</v>
      </c>
      <c r="AS60" s="30">
        <f t="shared" si="34"/>
        <v>1</v>
      </c>
      <c r="AT60" s="30">
        <f t="shared" si="35"/>
        <v>1</v>
      </c>
      <c r="AU60" s="30">
        <f t="shared" si="36"/>
        <v>0</v>
      </c>
      <c r="AV60" s="30">
        <f t="shared" si="37"/>
        <v>1</v>
      </c>
      <c r="AW60" s="30">
        <f t="shared" si="38"/>
        <v>1</v>
      </c>
      <c r="AX60" s="30">
        <f t="shared" si="39"/>
        <v>0</v>
      </c>
    </row>
    <row r="61" spans="1:50" ht="16.5">
      <c r="A61" s="8">
        <f>ROW()</f>
        <v>61</v>
      </c>
      <c r="B61" s="8">
        <f ca="1" t="shared" si="8"/>
        <v>2103</v>
      </c>
      <c r="C61" s="8" t="str">
        <f t="shared" si="9"/>
        <v>21</v>
      </c>
      <c r="D61" s="59">
        <v>0.25833333333333336</v>
      </c>
      <c r="E61" s="8">
        <f>IF(ISERROR(MATCH(E$1&amp;$B61,raw!$C$3:$C$1001,0)),"",MATCH(E$1&amp;$B61,raw!$C$3:$C$1001,0))</f>
        <v>25</v>
      </c>
      <c r="F61" s="8">
        <f>IF(ISERROR(MATCH(F$1&amp;$B61,raw!$C$3:$C$1001,0)),"",MATCH(F$1&amp;$B61,raw!$C$3:$C$1001,0))</f>
        <v>75</v>
      </c>
      <c r="G61" s="8">
        <f>IF(ISERROR(MATCH(G$1&amp;$B61,raw!$C$3:$C$1001,0)),"",MATCH(G$1&amp;$B61,raw!$C$3:$C$1001,0))</f>
      </c>
      <c r="H61" s="8">
        <f>IF(ISERROR(MATCH(H$1&amp;$B61,raw!$C$3:$C$1001,0)),"",MATCH(H$1&amp;$B61,raw!$C$3:$C$1001,0))</f>
        <v>107</v>
      </c>
      <c r="I61" s="8">
        <f>IF(ISERROR(MATCH(I$1&amp;$B61,raw!$C$3:$C$1001,0)),"",MATCH(I$1&amp;$B61,raw!$C$3:$C$1001,0))</f>
        <v>132</v>
      </c>
      <c r="J61" s="8">
        <f>IF(ISERROR(MATCH(J$1&amp;$B61,raw!$C$3:$C$1001,0)),"",MATCH(J$1&amp;$B61,raw!$C$3:$C$1001,0))</f>
        <v>215</v>
      </c>
      <c r="K61" s="8">
        <f>IF(ISERROR(MATCH(K$1&amp;$B61,raw!$C$3:$C$1001,0)),"",MATCH(K$1&amp;$B61,raw!$C$3:$C$1001,0))</f>
        <v>260</v>
      </c>
      <c r="L61" s="8">
        <f>IF(ISERROR(MATCH(L$1&amp;$B61,raw!$C$3:$C$1001,0)),"",MATCH(L$1&amp;$B61,raw!$C$3:$C$1001,0))</f>
        <v>322</v>
      </c>
      <c r="M61" s="8">
        <f>IF(ISERROR(MATCH(M$1&amp;$B61,raw!$C$3:$C$1001,0)),"",MATCH(M$1&amp;$B61,raw!$C$3:$C$1001,0))</f>
        <v>365</v>
      </c>
      <c r="N61" s="9">
        <f>IF(ISERROR(MATCH(N$1&amp;$B61,raw!$C$3:$C$1001,0)),"",MATCH(N$1&amp;$B61,raw!$C$3:$C$1001,0))</f>
        <v>413</v>
      </c>
      <c r="O61" s="10">
        <f t="shared" si="2"/>
        <v>0.25833333333333336</v>
      </c>
      <c r="P61" s="10">
        <f ca="1">IF(ISERROR(OFFSET(raw!$B$2,Progress!E61,4)),"",OFFSET(raw!$B$2,Progress!E61,4))</f>
        <v>0.30972222222222223</v>
      </c>
      <c r="Q61" s="10">
        <f ca="1">IF(ISERROR(OFFSET(raw!$B$2,Progress!F61,4)),"",OFFSET(raw!$B$2,Progress!F61,4))</f>
        <v>0.35625</v>
      </c>
      <c r="R61" s="10">
        <f ca="1">IF(ISERROR(OFFSET(raw!$B$2,Progress!G61,4)),"",OFFSET(raw!$B$2,Progress!G61,4))</f>
      </c>
      <c r="S61" s="10">
        <f ca="1">IF(ISERROR(OFFSET(raw!$B$2,Progress!H61,4)),"",OFFSET(raw!$B$2,Progress!H61,4))</f>
        <v>0.3923611111111111</v>
      </c>
      <c r="T61" s="10">
        <f ca="1">IF(ISERROR(OFFSET(raw!$B$2,Progress!I61,4)),"",OFFSET(raw!$B$2,Progress!I61,4))</f>
        <v>0.4291666666666667</v>
      </c>
      <c r="U61" s="10">
        <f ca="1">IF(ISERROR(OFFSET(raw!$B$2,Progress!J61,4)),"",OFFSET(raw!$B$2,Progress!J61,4))</f>
        <v>0.4875</v>
      </c>
      <c r="V61" s="10">
        <f ca="1">IF(ISERROR(OFFSET(raw!$B$2,Progress!K61,4)),"",OFFSET(raw!$B$2,Progress!K61,4))</f>
        <v>0.5319444444444444</v>
      </c>
      <c r="W61" s="10">
        <f ca="1">IF(ISERROR(OFFSET(raw!$B$2,Progress!L61,4)),"",OFFSET(raw!$B$2,Progress!L61,4))</f>
        <v>0.576388888888889</v>
      </c>
      <c r="X61" s="10">
        <f ca="1">IF(ISERROR(OFFSET(raw!$B$2,Progress!M61,4)),"",OFFSET(raw!$B$2,Progress!M61,4))</f>
        <v>0.6173611111111111</v>
      </c>
      <c r="Y61" s="11">
        <f ca="1">IF(ISERROR(OFFSET(raw!$B$2,Progress!N61,4)),"",OFFSET(raw!$B$2,Progress!N61,4))</f>
        <v>0.6333333333333333</v>
      </c>
      <c r="Z61" s="12">
        <f t="shared" si="3"/>
        <v>0.37499999999999994</v>
      </c>
      <c r="AA61" s="13">
        <f t="shared" si="10"/>
        <v>0.3750609999999999</v>
      </c>
      <c r="AB61" s="8">
        <f t="shared" si="30"/>
        <v>114</v>
      </c>
      <c r="AC61" s="9">
        <f ca="1" t="shared" si="5"/>
        <v>2</v>
      </c>
      <c r="AD61">
        <f t="shared" si="11"/>
        <v>1.0690887777777778</v>
      </c>
      <c r="AE61">
        <f t="shared" si="12"/>
        <v>2.064436</v>
      </c>
      <c r="AF61">
        <f t="shared" si="13"/>
      </c>
      <c r="AG61">
        <f t="shared" si="14"/>
        <v>4.060824888888889</v>
      </c>
      <c r="AH61">
        <f t="shared" si="15"/>
        <v>5.057144333333333</v>
      </c>
      <c r="AI61">
        <f t="shared" si="16"/>
        <v>6.051310999999999</v>
      </c>
      <c r="AJ61">
        <f t="shared" si="17"/>
        <v>7.046866555555555</v>
      </c>
      <c r="AK61">
        <f t="shared" si="18"/>
        <v>8.042422111111112</v>
      </c>
      <c r="AL61">
        <f t="shared" si="19"/>
        <v>9.038324888888889</v>
      </c>
      <c r="AM61">
        <f t="shared" si="20"/>
        <v>10.036727666666668</v>
      </c>
      <c r="AN61">
        <f t="shared" si="7"/>
        <v>10.036727666666668</v>
      </c>
      <c r="AO61" s="30">
        <f t="shared" si="31"/>
        <v>0</v>
      </c>
      <c r="AP61" s="30">
        <f t="shared" si="32"/>
        <v>0</v>
      </c>
      <c r="AQ61" s="30"/>
      <c r="AR61" s="30">
        <f t="shared" si="33"/>
        <v>0</v>
      </c>
      <c r="AS61" s="30">
        <f t="shared" si="34"/>
        <v>0</v>
      </c>
      <c r="AT61" s="30">
        <f t="shared" si="35"/>
        <v>0</v>
      </c>
      <c r="AU61" s="30">
        <f t="shared" si="36"/>
        <v>0</v>
      </c>
      <c r="AV61" s="30">
        <f t="shared" si="37"/>
        <v>0</v>
      </c>
      <c r="AW61" s="30">
        <f t="shared" si="38"/>
        <v>0</v>
      </c>
      <c r="AX61" s="30">
        <f t="shared" si="39"/>
        <v>0</v>
      </c>
    </row>
    <row r="62" spans="1:50" ht="16.5">
      <c r="A62" s="8">
        <f>ROW()</f>
        <v>62</v>
      </c>
      <c r="B62" s="8">
        <f ca="1" t="shared" si="8"/>
        <v>2104</v>
      </c>
      <c r="C62" s="8" t="str">
        <f t="shared" si="9"/>
        <v>21</v>
      </c>
      <c r="D62" s="59">
        <v>0.25833333333333336</v>
      </c>
      <c r="E62" s="8">
        <f>IF(ISERROR(MATCH(E$1&amp;$B62,raw!$C$3:$C$1001,0)),"",MATCH(E$1&amp;$B62,raw!$C$3:$C$1001,0))</f>
        <v>15</v>
      </c>
      <c r="F62" s="8">
        <f>IF(ISERROR(MATCH(F$1&amp;$B62,raw!$C$3:$C$1001,0)),"",MATCH(F$1&amp;$B62,raw!$C$3:$C$1001,0))</f>
        <v>58</v>
      </c>
      <c r="G62" s="8">
        <f>IF(ISERROR(MATCH(G$1&amp;$B62,raw!$C$3:$C$1001,0)),"",MATCH(G$1&amp;$B62,raw!$C$3:$C$1001,0))</f>
      </c>
      <c r="H62" s="8">
        <f>IF(ISERROR(MATCH(H$1&amp;$B62,raw!$C$3:$C$1001,0)),"",MATCH(H$1&amp;$B62,raw!$C$3:$C$1001,0))</f>
        <v>91</v>
      </c>
      <c r="I62" s="8">
        <f>IF(ISERROR(MATCH(I$1&amp;$B62,raw!$C$3:$C$1001,0)),"",MATCH(I$1&amp;$B62,raw!$C$3:$C$1001,0))</f>
        <v>138</v>
      </c>
      <c r="J62" s="8">
        <f>IF(ISERROR(MATCH(J$1&amp;$B62,raw!$C$3:$C$1001,0)),"",MATCH(J$1&amp;$B62,raw!$C$3:$C$1001,0))</f>
        <v>253</v>
      </c>
      <c r="K62" s="8">
        <f>IF(ISERROR(MATCH(K$1&amp;$B62,raw!$C$3:$C$1001,0)),"",MATCH(K$1&amp;$B62,raw!$C$3:$C$1001,0))</f>
        <v>288</v>
      </c>
      <c r="L62" s="8">
        <f>IF(ISERROR(MATCH(L$1&amp;$B62,raw!$C$3:$C$1001,0)),"",MATCH(L$1&amp;$B62,raw!$C$3:$C$1001,0))</f>
        <v>396</v>
      </c>
      <c r="M62" s="8">
        <f>IF(ISERROR(MATCH(M$1&amp;$B62,raw!$C$3:$C$1001,0)),"",MATCH(M$1&amp;$B62,raw!$C$3:$C$1001,0))</f>
        <v>422</v>
      </c>
      <c r="N62" s="9">
        <f>IF(ISERROR(MATCH(N$1&amp;$B62,raw!$C$3:$C$1001,0)),"",MATCH(N$1&amp;$B62,raw!$C$3:$C$1001,0))</f>
        <v>453</v>
      </c>
      <c r="O62" s="10">
        <f t="shared" si="2"/>
        <v>0.25833333333333336</v>
      </c>
      <c r="P62" s="10">
        <f ca="1">IF(ISERROR(OFFSET(raw!$B$2,Progress!E62,4)),"",OFFSET(raw!$B$2,Progress!E62,4))</f>
        <v>0.30624999999999997</v>
      </c>
      <c r="Q62" s="10">
        <f ca="1">IF(ISERROR(OFFSET(raw!$B$2,Progress!F62,4)),"",OFFSET(raw!$B$2,Progress!F62,4))</f>
        <v>0.34652777777777777</v>
      </c>
      <c r="R62" s="10">
        <f ca="1">IF(ISERROR(OFFSET(raw!$B$2,Progress!G62,4)),"",OFFSET(raw!$B$2,Progress!G62,4))</f>
      </c>
      <c r="S62" s="10">
        <f ca="1">IF(ISERROR(OFFSET(raw!$B$2,Progress!H62,4)),"",OFFSET(raw!$B$2,Progress!H62,4))</f>
        <v>0.3833333333333333</v>
      </c>
      <c r="T62" s="10">
        <f ca="1">IF(ISERROR(OFFSET(raw!$B$2,Progress!I62,4)),"",OFFSET(raw!$B$2,Progress!I62,4))</f>
        <v>0.43124999999999997</v>
      </c>
      <c r="U62" s="10">
        <f ca="1">IF(ISERROR(OFFSET(raw!$B$2,Progress!J62,4)),"",OFFSET(raw!$B$2,Progress!J62,4))</f>
        <v>0.4993055555555555</v>
      </c>
      <c r="V62" s="10">
        <f ca="1">IF(ISERROR(OFFSET(raw!$B$2,Progress!K62,4)),"",OFFSET(raw!$B$2,Progress!K62,4))</f>
        <v>0.5444444444444444</v>
      </c>
      <c r="W62" s="10">
        <f ca="1">IF(ISERROR(OFFSET(raw!$B$2,Progress!L62,4)),"",OFFSET(raw!$B$2,Progress!L62,4))</f>
        <v>0.5944444444444444</v>
      </c>
      <c r="X62" s="10">
        <f ca="1">IF(ISERROR(OFFSET(raw!$B$2,Progress!M62,4)),"",OFFSET(raw!$B$2,Progress!M62,4))</f>
        <v>0.642361111111111</v>
      </c>
      <c r="Y62" s="11">
        <f ca="1">IF(ISERROR(OFFSET(raw!$B$2,Progress!N62,4)),"",OFFSET(raw!$B$2,Progress!N62,4))</f>
        <v>0.65625</v>
      </c>
      <c r="Z62" s="12">
        <f t="shared" si="3"/>
        <v>0.39791666666666664</v>
      </c>
      <c r="AA62" s="13">
        <f t="shared" si="10"/>
        <v>0.39797866666666665</v>
      </c>
      <c r="AB62" s="8">
        <f t="shared" si="30"/>
        <v>114</v>
      </c>
      <c r="AC62" s="9">
        <f ca="1" t="shared" si="5"/>
        <v>3</v>
      </c>
      <c r="AD62">
        <f t="shared" si="11"/>
        <v>1.069437</v>
      </c>
      <c r="AE62">
        <f t="shared" si="12"/>
        <v>2.065409222222222</v>
      </c>
      <c r="AF62">
        <f t="shared" si="13"/>
      </c>
      <c r="AG62">
        <f t="shared" si="14"/>
        <v>4.061728666666666</v>
      </c>
      <c r="AH62">
        <f t="shared" si="15"/>
        <v>5.056937</v>
      </c>
      <c r="AI62">
        <f t="shared" si="16"/>
        <v>6.050131444444444</v>
      </c>
      <c r="AJ62">
        <f t="shared" si="17"/>
        <v>7.045617555555555</v>
      </c>
      <c r="AK62">
        <f t="shared" si="18"/>
        <v>8.040617555555555</v>
      </c>
      <c r="AL62">
        <f t="shared" si="19"/>
        <v>9.035825888888889</v>
      </c>
      <c r="AM62">
        <f t="shared" si="20"/>
        <v>10.034437</v>
      </c>
      <c r="AN62">
        <f t="shared" si="7"/>
        <v>10.034437</v>
      </c>
      <c r="AO62" s="30">
        <f t="shared" si="31"/>
        <v>0</v>
      </c>
      <c r="AP62" s="30">
        <f t="shared" si="32"/>
        <v>0</v>
      </c>
      <c r="AQ62" s="30"/>
      <c r="AR62" s="30">
        <f t="shared" si="33"/>
        <v>0</v>
      </c>
      <c r="AS62" s="30">
        <f t="shared" si="34"/>
        <v>1</v>
      </c>
      <c r="AT62" s="30">
        <f t="shared" si="35"/>
        <v>0</v>
      </c>
      <c r="AU62" s="30">
        <f t="shared" si="36"/>
        <v>0</v>
      </c>
      <c r="AV62" s="30">
        <f t="shared" si="37"/>
        <v>0</v>
      </c>
      <c r="AW62" s="30">
        <f t="shared" si="38"/>
        <v>1</v>
      </c>
      <c r="AX62" s="30">
        <f t="shared" si="39"/>
        <v>1</v>
      </c>
    </row>
    <row r="63" spans="1:50" ht="16.5">
      <c r="A63" s="8">
        <f>ROW()</f>
        <v>63</v>
      </c>
      <c r="B63" s="8">
        <f ca="1" t="shared" si="8"/>
        <v>2105</v>
      </c>
      <c r="C63" s="8" t="str">
        <f t="shared" si="9"/>
        <v>21</v>
      </c>
      <c r="D63" s="60" t="s">
        <v>203</v>
      </c>
      <c r="E63" s="8">
        <f>IF(ISERROR(MATCH(E$1&amp;$B63,raw!$C$3:$C$1001,0)),"",MATCH(E$1&amp;$B63,raw!$C$3:$C$1001,0))</f>
      </c>
      <c r="F63" s="8">
        <f>IF(ISERROR(MATCH(F$1&amp;$B63,raw!$C$3:$C$1001,0)),"",MATCH(F$1&amp;$B63,raw!$C$3:$C$1001,0))</f>
      </c>
      <c r="G63" s="8">
        <f>IF(ISERROR(MATCH(G$1&amp;$B63,raw!$C$3:$C$1001,0)),"",MATCH(G$1&amp;$B63,raw!$C$3:$C$1001,0))</f>
      </c>
      <c r="H63" s="8">
        <f>IF(ISERROR(MATCH(H$1&amp;$B63,raw!$C$3:$C$1001,0)),"",MATCH(H$1&amp;$B63,raw!$C$3:$C$1001,0))</f>
      </c>
      <c r="I63" s="8">
        <f>IF(ISERROR(MATCH(I$1&amp;$B63,raw!$C$3:$C$1001,0)),"",MATCH(I$1&amp;$B63,raw!$C$3:$C$1001,0))</f>
      </c>
      <c r="J63" s="8">
        <f>IF(ISERROR(MATCH(J$1&amp;$B63,raw!$C$3:$C$1001,0)),"",MATCH(J$1&amp;$B63,raw!$C$3:$C$1001,0))</f>
      </c>
      <c r="K63" s="8">
        <f>IF(ISERROR(MATCH(K$1&amp;$B63,raw!$C$3:$C$1001,0)),"",MATCH(K$1&amp;$B63,raw!$C$3:$C$1001,0))</f>
      </c>
      <c r="L63" s="8">
        <f>IF(ISERROR(MATCH(L$1&amp;$B63,raw!$C$3:$C$1001,0)),"",MATCH(L$1&amp;$B63,raw!$C$3:$C$1001,0))</f>
      </c>
      <c r="M63" s="8">
        <f>IF(ISERROR(MATCH(M$1&amp;$B63,raw!$C$3:$C$1001,0)),"",MATCH(M$1&amp;$B63,raw!$C$3:$C$1001,0))</f>
      </c>
      <c r="N63" s="9">
        <f>IF(ISERROR(MATCH(N$1&amp;$B63,raw!$C$3:$C$1001,0)),"",MATCH(N$1&amp;$B63,raw!$C$3:$C$1001,0))</f>
      </c>
      <c r="O63" s="10" t="str">
        <f t="shared" si="2"/>
        <v>DNS</v>
      </c>
      <c r="P63" s="10">
        <f ca="1">IF(ISERROR(OFFSET(raw!$B$2,Progress!E63,4)),"",OFFSET(raw!$B$2,Progress!E63,4))</f>
      </c>
      <c r="Q63" s="10">
        <f ca="1">IF(ISERROR(OFFSET(raw!$B$2,Progress!F63,4)),"",OFFSET(raw!$B$2,Progress!F63,4))</f>
      </c>
      <c r="R63" s="10">
        <f ca="1">IF(ISERROR(OFFSET(raw!$B$2,Progress!G63,4)),"",OFFSET(raw!$B$2,Progress!G63,4))</f>
      </c>
      <c r="S63" s="10">
        <f ca="1">IF(ISERROR(OFFSET(raw!$B$2,Progress!H63,4)),"",OFFSET(raw!$B$2,Progress!H63,4))</f>
      </c>
      <c r="T63" s="10">
        <f ca="1">IF(ISERROR(OFFSET(raw!$B$2,Progress!I63,4)),"",OFFSET(raw!$B$2,Progress!I63,4))</f>
      </c>
      <c r="U63" s="10">
        <f ca="1">IF(ISERROR(OFFSET(raw!$B$2,Progress!J63,4)),"",OFFSET(raw!$B$2,Progress!J63,4))</f>
      </c>
      <c r="V63" s="10">
        <f ca="1">IF(ISERROR(OFFSET(raw!$B$2,Progress!K63,4)),"",OFFSET(raw!$B$2,Progress!K63,4))</f>
      </c>
      <c r="W63" s="10">
        <f ca="1">IF(ISERROR(OFFSET(raw!$B$2,Progress!L63,4)),"",OFFSET(raw!$B$2,Progress!L63,4))</f>
      </c>
      <c r="X63" s="10">
        <f ca="1">IF(ISERROR(OFFSET(raw!$B$2,Progress!M63,4)),"",OFFSET(raw!$B$2,Progress!M63,4))</f>
      </c>
      <c r="Y63" s="11">
        <f ca="1">IF(ISERROR(OFFSET(raw!$B$2,Progress!N63,4)),"",OFFSET(raw!$B$2,Progress!N63,4))</f>
      </c>
      <c r="Z63" s="12">
        <f t="shared" si="3"/>
      </c>
      <c r="AA63" s="13">
        <f t="shared" si="10"/>
      </c>
      <c r="AB63" s="8">
        <f t="shared" si="30"/>
        <v>114</v>
      </c>
      <c r="AC63" s="9" t="e">
        <f ca="1" t="shared" si="5"/>
        <v>#VALUE!</v>
      </c>
      <c r="AD63">
        <f t="shared" si="11"/>
      </c>
      <c r="AE63">
        <f t="shared" si="12"/>
      </c>
      <c r="AF63">
        <f t="shared" si="13"/>
      </c>
      <c r="AG63">
        <f t="shared" si="14"/>
      </c>
      <c r="AH63">
        <f t="shared" si="15"/>
      </c>
      <c r="AI63">
        <f t="shared" si="16"/>
      </c>
      <c r="AJ63">
        <f t="shared" si="17"/>
      </c>
      <c r="AK63">
        <f t="shared" si="18"/>
      </c>
      <c r="AL63">
        <f t="shared" si="19"/>
      </c>
      <c r="AM63">
        <f t="shared" si="20"/>
      </c>
      <c r="AN63">
        <f t="shared" si="7"/>
        <v>0</v>
      </c>
      <c r="AO63" s="30" t="e">
        <f t="shared" si="31"/>
        <v>#VALUE!</v>
      </c>
      <c r="AP63" s="30" t="e">
        <f t="shared" si="32"/>
        <v>#VALUE!</v>
      </c>
      <c r="AQ63" s="30"/>
      <c r="AR63" s="30" t="e">
        <f t="shared" si="33"/>
        <v>#VALUE!</v>
      </c>
      <c r="AS63" s="30" t="e">
        <f t="shared" si="34"/>
        <v>#VALUE!</v>
      </c>
      <c r="AT63" s="30" t="e">
        <f t="shared" si="35"/>
        <v>#VALUE!</v>
      </c>
      <c r="AU63" s="30" t="e">
        <f t="shared" si="36"/>
        <v>#VALUE!</v>
      </c>
      <c r="AV63" s="30" t="e">
        <f t="shared" si="37"/>
        <v>#VALUE!</v>
      </c>
      <c r="AW63" s="30" t="e">
        <f t="shared" si="38"/>
        <v>#VALUE!</v>
      </c>
      <c r="AX63" s="30" t="e">
        <f t="shared" si="39"/>
        <v>#VALUE!</v>
      </c>
    </row>
    <row r="64" spans="1:50" ht="16.5">
      <c r="A64" s="8">
        <f>ROW()</f>
        <v>64</v>
      </c>
      <c r="B64" s="8">
        <f ca="1" t="shared" si="8"/>
        <v>2201</v>
      </c>
      <c r="C64" s="8" t="str">
        <f t="shared" si="9"/>
        <v>22</v>
      </c>
      <c r="D64" s="59">
        <v>0.4236111111111111</v>
      </c>
      <c r="E64" s="8">
        <f>IF(ISERROR(MATCH(E$1&amp;$B64,raw!$C$3:$C$1001,0)),"",MATCH(E$1&amp;$B64,raw!$C$3:$C$1001,0))</f>
      </c>
      <c r="F64" s="8">
        <f>IF(ISERROR(MATCH(F$1&amp;$B64,raw!$C$3:$C$1001,0)),"",MATCH(F$1&amp;$B64,raw!$C$3:$C$1001,0))</f>
      </c>
      <c r="G64" s="8">
        <f>IF(ISERROR(MATCH(G$1&amp;$B64,raw!$C$3:$C$1001,0)),"",MATCH(G$1&amp;$B64,raw!$C$3:$C$1001,0))</f>
      </c>
      <c r="H64" s="8">
        <f>IF(ISERROR(MATCH(H$1&amp;$B64,raw!$C$3:$C$1001,0)),"",MATCH(H$1&amp;$B64,raw!$C$3:$C$1001,0))</f>
      </c>
      <c r="I64" s="8">
        <f>IF(ISERROR(MATCH(I$1&amp;$B64,raw!$C$3:$C$1001,0)),"",MATCH(I$1&amp;$B64,raw!$C$3:$C$1001,0))</f>
      </c>
      <c r="J64" s="8">
        <f>IF(ISERROR(MATCH(J$1&amp;$B64,raw!$C$3:$C$1001,0)),"",MATCH(J$1&amp;$B64,raw!$C$3:$C$1001,0))</f>
        <v>173</v>
      </c>
      <c r="K64" s="8">
        <f>IF(ISERROR(MATCH(K$1&amp;$B64,raw!$C$3:$C$1001,0)),"",MATCH(K$1&amp;$B64,raw!$C$3:$C$1001,0))</f>
        <v>240</v>
      </c>
      <c r="L64" s="8">
        <f>IF(ISERROR(MATCH(L$1&amp;$B64,raw!$C$3:$C$1001,0)),"",MATCH(L$1&amp;$B64,raw!$C$3:$C$1001,0))</f>
        <v>297</v>
      </c>
      <c r="M64" s="8">
        <f>IF(ISERROR(MATCH(M$1&amp;$B64,raw!$C$3:$C$1001,0)),"",MATCH(M$1&amp;$B64,raw!$C$3:$C$1001,0))</f>
        <v>340</v>
      </c>
      <c r="N64" s="9">
        <f>IF(ISERROR(MATCH(N$1&amp;$B64,raw!$C$3:$C$1001,0)),"",MATCH(N$1&amp;$B64,raw!$C$3:$C$1001,0))</f>
        <v>354</v>
      </c>
      <c r="O64" s="10">
        <f t="shared" si="2"/>
        <v>0.4236111111111111</v>
      </c>
      <c r="P64" s="10">
        <f ca="1">IF(ISERROR(OFFSET(raw!$B$2,Progress!E64,4)),"",OFFSET(raw!$B$2,Progress!E64,4))</f>
      </c>
      <c r="Q64" s="10">
        <f ca="1">IF(ISERROR(OFFSET(raw!$B$2,Progress!F64,4)),"",OFFSET(raw!$B$2,Progress!F64,4))</f>
      </c>
      <c r="R64" s="10">
        <f ca="1">IF(ISERROR(OFFSET(raw!$B$2,Progress!G64,4)),"",OFFSET(raw!$B$2,Progress!G64,4))</f>
      </c>
      <c r="S64" s="10">
        <f ca="1">IF(ISERROR(OFFSET(raw!$B$2,Progress!H64,4)),"",OFFSET(raw!$B$2,Progress!H64,4))</f>
      </c>
      <c r="T64" s="10">
        <f ca="1">IF(ISERROR(OFFSET(raw!$B$2,Progress!I64,4)),"",OFFSET(raw!$B$2,Progress!I64,4))</f>
      </c>
      <c r="U64" s="10">
        <f ca="1">IF(ISERROR(OFFSET(raw!$B$2,Progress!J64,4)),"",OFFSET(raw!$B$2,Progress!J64,4))</f>
        <v>0.46458333333333335</v>
      </c>
      <c r="V64" s="10">
        <f ca="1">IF(ISERROR(OFFSET(raw!$B$2,Progress!K64,4)),"",OFFSET(raw!$B$2,Progress!K64,4))</f>
        <v>0.5069444444444444</v>
      </c>
      <c r="W64" s="10">
        <f ca="1">IF(ISERROR(OFFSET(raw!$B$2,Progress!L64,4)),"",OFFSET(raw!$B$2,Progress!L64,4))</f>
        <v>0.5513888888888888</v>
      </c>
      <c r="X64" s="10">
        <f ca="1">IF(ISERROR(OFFSET(raw!$B$2,Progress!M64,4)),"",OFFSET(raw!$B$2,Progress!M64,4))</f>
        <v>0.5902777777777778</v>
      </c>
      <c r="Y64" s="11">
        <f ca="1">IF(ISERROR(OFFSET(raw!$B$2,Progress!N64,4)),"",OFFSET(raw!$B$2,Progress!N64,4))</f>
        <v>0.6069444444444444</v>
      </c>
      <c r="Z64" s="12">
        <f t="shared" si="3"/>
        <v>0.1833333333333333</v>
      </c>
      <c r="AA64" s="13">
        <f t="shared" si="10"/>
        <v>0.1833973333333333</v>
      </c>
      <c r="AB64" s="8">
        <f t="shared" si="30"/>
        <v>115</v>
      </c>
      <c r="AC64" s="9">
        <f ca="1" t="shared" si="5"/>
        <v>2</v>
      </c>
      <c r="AD64">
        <f t="shared" si="11"/>
      </c>
      <c r="AE64">
        <f t="shared" si="12"/>
      </c>
      <c r="AF64">
        <f t="shared" si="13"/>
      </c>
      <c r="AG64">
        <f t="shared" si="14"/>
      </c>
      <c r="AH64">
        <f t="shared" si="15"/>
      </c>
      <c r="AI64">
        <f t="shared" si="16"/>
        <v>6.053605666666667</v>
      </c>
      <c r="AJ64">
        <f t="shared" si="17"/>
        <v>7.049369555555556</v>
      </c>
      <c r="AK64">
        <f t="shared" si="18"/>
        <v>8.04492511111111</v>
      </c>
      <c r="AL64">
        <f t="shared" si="19"/>
        <v>9.041036222222223</v>
      </c>
      <c r="AM64">
        <f t="shared" si="20"/>
        <v>10.039369555555556</v>
      </c>
      <c r="AN64">
        <f t="shared" si="7"/>
        <v>10.039369555555556</v>
      </c>
      <c r="AO64" s="30" t="e">
        <f t="shared" si="31"/>
        <v>#VALUE!</v>
      </c>
      <c r="AP64" s="30" t="e">
        <f t="shared" si="32"/>
        <v>#VALUE!</v>
      </c>
      <c r="AQ64" s="30"/>
      <c r="AR64" s="30" t="e">
        <f t="shared" si="33"/>
        <v>#VALUE!</v>
      </c>
      <c r="AS64" s="30" t="e">
        <f t="shared" si="34"/>
        <v>#VALUE!</v>
      </c>
      <c r="AT64" s="30" t="e">
        <f t="shared" si="35"/>
        <v>#VALUE!</v>
      </c>
      <c r="AU64" s="30">
        <f t="shared" si="36"/>
        <v>0</v>
      </c>
      <c r="AV64" s="30">
        <f t="shared" si="37"/>
        <v>0</v>
      </c>
      <c r="AW64" s="30">
        <f t="shared" si="38"/>
        <v>0</v>
      </c>
      <c r="AX64" s="30">
        <f t="shared" si="39"/>
        <v>0</v>
      </c>
    </row>
    <row r="65" spans="1:50" ht="16.5">
      <c r="A65" s="8">
        <f>ROW()</f>
        <v>65</v>
      </c>
      <c r="B65" s="8">
        <f ca="1" t="shared" si="8"/>
        <v>2202</v>
      </c>
      <c r="C65" s="8" t="str">
        <f t="shared" si="9"/>
        <v>22</v>
      </c>
      <c r="D65" s="59">
        <v>0.4236111111111111</v>
      </c>
      <c r="E65" s="8">
        <f>IF(ISERROR(MATCH(E$1&amp;$B65,raw!$C$3:$C$1001,0)),"",MATCH(E$1&amp;$B65,raw!$C$3:$C$1001,0))</f>
      </c>
      <c r="F65" s="8">
        <f>IF(ISERROR(MATCH(F$1&amp;$B65,raw!$C$3:$C$1001,0)),"",MATCH(F$1&amp;$B65,raw!$C$3:$C$1001,0))</f>
      </c>
      <c r="G65" s="8">
        <f>IF(ISERROR(MATCH(G$1&amp;$B65,raw!$C$3:$C$1001,0)),"",MATCH(G$1&amp;$B65,raw!$C$3:$C$1001,0))</f>
      </c>
      <c r="H65" s="8">
        <f>IF(ISERROR(MATCH(H$1&amp;$B65,raw!$C$3:$C$1001,0)),"",MATCH(H$1&amp;$B65,raw!$C$3:$C$1001,0))</f>
      </c>
      <c r="I65" s="8">
        <f>IF(ISERROR(MATCH(I$1&amp;$B65,raw!$C$3:$C$1001,0)),"",MATCH(I$1&amp;$B65,raw!$C$3:$C$1001,0))</f>
      </c>
      <c r="J65" s="8">
        <f>IF(ISERROR(MATCH(J$1&amp;$B65,raw!$C$3:$C$1001,0)),"",MATCH(J$1&amp;$B65,raw!$C$3:$C$1001,0))</f>
        <v>174</v>
      </c>
      <c r="K65" s="8">
        <f>IF(ISERROR(MATCH(K$1&amp;$B65,raw!$C$3:$C$1001,0)),"",MATCH(K$1&amp;$B65,raw!$C$3:$C$1001,0))</f>
        <v>412</v>
      </c>
      <c r="L65" s="8">
        <f>IF(ISERROR(MATCH(L$1&amp;$B65,raw!$C$3:$C$1001,0)),"",MATCH(L$1&amp;$B65,raw!$C$3:$C$1001,0))</f>
        <v>266</v>
      </c>
      <c r="M65" s="8">
        <f>IF(ISERROR(MATCH(M$1&amp;$B65,raw!$C$3:$C$1001,0)),"",MATCH(M$1&amp;$B65,raw!$C$3:$C$1001,0))</f>
        <v>289</v>
      </c>
      <c r="N65" s="9">
        <f>IF(ISERROR(MATCH(N$1&amp;$B65,raw!$C$3:$C$1001,0)),"",MATCH(N$1&amp;$B65,raw!$C$3:$C$1001,0))</f>
        <v>309</v>
      </c>
      <c r="O65" s="10">
        <f t="shared" si="2"/>
        <v>0.4236111111111111</v>
      </c>
      <c r="P65" s="10">
        <f ca="1">IF(ISERROR(OFFSET(raw!$B$2,Progress!E65,4)),"",OFFSET(raw!$B$2,Progress!E65,4))</f>
      </c>
      <c r="Q65" s="10">
        <f ca="1">IF(ISERROR(OFFSET(raw!$B$2,Progress!F65,4)),"",OFFSET(raw!$B$2,Progress!F65,4))</f>
      </c>
      <c r="R65" s="10">
        <f ca="1">IF(ISERROR(OFFSET(raw!$B$2,Progress!G65,4)),"",OFFSET(raw!$B$2,Progress!G65,4))</f>
      </c>
      <c r="S65" s="10">
        <f ca="1">IF(ISERROR(OFFSET(raw!$B$2,Progress!H65,4)),"",OFFSET(raw!$B$2,Progress!H65,4))</f>
      </c>
      <c r="T65" s="10">
        <f ca="1">IF(ISERROR(OFFSET(raw!$B$2,Progress!I65,4)),"",OFFSET(raw!$B$2,Progress!I65,4))</f>
      </c>
      <c r="U65" s="10">
        <f ca="1">IF(ISERROR(OFFSET(raw!$B$2,Progress!J65,4)),"",OFFSET(raw!$B$2,Progress!J65,4))</f>
        <v>0.4604166666666667</v>
      </c>
      <c r="V65" s="10">
        <f ca="1">IF(ISERROR(OFFSET(raw!$B$2,Progress!K65,4)),"",OFFSET(raw!$B$2,Progress!K65,4))</f>
        <v>0.49444444444444446</v>
      </c>
      <c r="W65" s="10">
        <f ca="1">IF(ISERROR(OFFSET(raw!$B$2,Progress!L65,4)),"",OFFSET(raw!$B$2,Progress!L65,4))</f>
        <v>0.5277777777777778</v>
      </c>
      <c r="X65" s="10">
        <f ca="1">IF(ISERROR(OFFSET(raw!$B$2,Progress!M65,4)),"",OFFSET(raw!$B$2,Progress!M65,4))</f>
        <v>0.5590277777777778</v>
      </c>
      <c r="Y65" s="11">
        <f ca="1">IF(ISERROR(OFFSET(raw!$B$2,Progress!N65,4)),"",OFFSET(raw!$B$2,Progress!N65,4))</f>
        <v>0.5715277777777777</v>
      </c>
      <c r="Z65" s="12">
        <f t="shared" si="3"/>
        <v>0.14791666666666664</v>
      </c>
      <c r="AA65" s="13">
        <f t="shared" si="10"/>
        <v>0.14798166666666665</v>
      </c>
      <c r="AB65" s="8">
        <f t="shared" si="30"/>
        <v>115</v>
      </c>
      <c r="AC65" s="9">
        <f ca="1" t="shared" si="5"/>
        <v>1</v>
      </c>
      <c r="AD65">
        <f t="shared" si="11"/>
      </c>
      <c r="AE65">
        <f t="shared" si="12"/>
      </c>
      <c r="AF65">
        <f t="shared" si="13"/>
      </c>
      <c r="AG65">
        <f t="shared" si="14"/>
      </c>
      <c r="AH65">
        <f t="shared" si="15"/>
      </c>
      <c r="AI65">
        <f t="shared" si="16"/>
        <v>6.054023333333333</v>
      </c>
      <c r="AJ65">
        <f t="shared" si="17"/>
        <v>7.050620555555556</v>
      </c>
      <c r="AK65">
        <f t="shared" si="18"/>
        <v>8.047287222222222</v>
      </c>
      <c r="AL65">
        <f t="shared" si="19"/>
        <v>9.044162222222221</v>
      </c>
      <c r="AM65">
        <f t="shared" si="20"/>
        <v>10.042912222222222</v>
      </c>
      <c r="AN65">
        <f t="shared" si="7"/>
        <v>10.042912222222222</v>
      </c>
      <c r="AO65" s="30" t="e">
        <f t="shared" si="31"/>
        <v>#VALUE!</v>
      </c>
      <c r="AP65" s="30" t="e">
        <f t="shared" si="32"/>
        <v>#VALUE!</v>
      </c>
      <c r="AQ65" s="30"/>
      <c r="AR65" s="30" t="e">
        <f t="shared" si="33"/>
        <v>#VALUE!</v>
      </c>
      <c r="AS65" s="30" t="e">
        <f t="shared" si="34"/>
        <v>#VALUE!</v>
      </c>
      <c r="AT65" s="30" t="e">
        <f t="shared" si="35"/>
        <v>#VALUE!</v>
      </c>
      <c r="AU65" s="30">
        <f t="shared" si="36"/>
        <v>0</v>
      </c>
      <c r="AV65" s="30">
        <f t="shared" si="37"/>
        <v>0</v>
      </c>
      <c r="AW65" s="30">
        <f t="shared" si="38"/>
        <v>0</v>
      </c>
      <c r="AX65" s="30">
        <f t="shared" si="39"/>
        <v>1</v>
      </c>
    </row>
    <row r="66" spans="1:50" ht="16.5">
      <c r="A66" s="8">
        <f>ROW()</f>
        <v>66</v>
      </c>
      <c r="B66" s="8">
        <f ca="1" t="shared" si="8"/>
        <v>2203</v>
      </c>
      <c r="C66" s="8" t="str">
        <f t="shared" si="9"/>
        <v>22</v>
      </c>
      <c r="D66" s="59">
        <v>0.4236111111111111</v>
      </c>
      <c r="E66" s="8">
        <f>IF(ISERROR(MATCH(E$1&amp;$B66,raw!$C$3:$C$1001,0)),"",MATCH(E$1&amp;$B66,raw!$C$3:$C$1001,0))</f>
      </c>
      <c r="F66" s="8">
        <f>IF(ISERROR(MATCH(F$1&amp;$B66,raw!$C$3:$C$1001,0)),"",MATCH(F$1&amp;$B66,raw!$C$3:$C$1001,0))</f>
      </c>
      <c r="G66" s="8">
        <f>IF(ISERROR(MATCH(G$1&amp;$B66,raw!$C$3:$C$1001,0)),"",MATCH(G$1&amp;$B66,raw!$C$3:$C$1001,0))</f>
      </c>
      <c r="H66" s="8">
        <f>IF(ISERROR(MATCH(H$1&amp;$B66,raw!$C$3:$C$1001,0)),"",MATCH(H$1&amp;$B66,raw!$C$3:$C$1001,0))</f>
      </c>
      <c r="I66" s="8">
        <f>IF(ISERROR(MATCH(I$1&amp;$B66,raw!$C$3:$C$1001,0)),"",MATCH(I$1&amp;$B66,raw!$C$3:$C$1001,0))</f>
      </c>
      <c r="J66" s="8">
        <f>IF(ISERROR(MATCH(J$1&amp;$B66,raw!$C$3:$C$1001,0)),"",MATCH(J$1&amp;$B66,raw!$C$3:$C$1001,0))</f>
        <v>175</v>
      </c>
      <c r="K66" s="8">
        <f>IF(ISERROR(MATCH(K$1&amp;$B66,raw!$C$3:$C$1001,0)),"",MATCH(K$1&amp;$B66,raw!$C$3:$C$1001,0))</f>
        <v>241</v>
      </c>
      <c r="L66" s="8">
        <f>IF(ISERROR(MATCH(L$1&amp;$B66,raw!$C$3:$C$1001,0)),"",MATCH(L$1&amp;$B66,raw!$C$3:$C$1001,0))</f>
        <v>298</v>
      </c>
      <c r="M66" s="8">
        <f>IF(ISERROR(MATCH(M$1&amp;$B66,raw!$C$3:$C$1001,0)),"",MATCH(M$1&amp;$B66,raw!$C$3:$C$1001,0))</f>
        <v>341</v>
      </c>
      <c r="N66" s="9">
        <f>IF(ISERROR(MATCH(N$1&amp;$B66,raw!$C$3:$C$1001,0)),"",MATCH(N$1&amp;$B66,raw!$C$3:$C$1001,0))</f>
        <v>372</v>
      </c>
      <c r="O66" s="10">
        <f>D66</f>
        <v>0.4236111111111111</v>
      </c>
      <c r="P66" s="10">
        <f ca="1">IF(ISERROR(OFFSET(raw!$B$2,Progress!E66,4)),"",OFFSET(raw!$B$2,Progress!E66,4))</f>
      </c>
      <c r="Q66" s="10">
        <f ca="1">IF(ISERROR(OFFSET(raw!$B$2,Progress!F66,4)),"",OFFSET(raw!$B$2,Progress!F66,4))</f>
      </c>
      <c r="R66" s="10">
        <f ca="1">IF(ISERROR(OFFSET(raw!$B$2,Progress!G66,4)),"",OFFSET(raw!$B$2,Progress!G66,4))</f>
      </c>
      <c r="S66" s="10">
        <f ca="1">IF(ISERROR(OFFSET(raw!$B$2,Progress!H66,4)),"",OFFSET(raw!$B$2,Progress!H66,4))</f>
      </c>
      <c r="T66" s="10">
        <f ca="1">IF(ISERROR(OFFSET(raw!$B$2,Progress!I66,4)),"",OFFSET(raw!$B$2,Progress!I66,4))</f>
      </c>
      <c r="U66" s="10">
        <f ca="1">IF(ISERROR(OFFSET(raw!$B$2,Progress!J66,4)),"",OFFSET(raw!$B$2,Progress!J66,4))</f>
        <v>0.46597222222222223</v>
      </c>
      <c r="V66" s="10">
        <f ca="1">IF(ISERROR(OFFSET(raw!$B$2,Progress!K66,4)),"",OFFSET(raw!$B$2,Progress!K66,4))</f>
        <v>0.5083333333333333</v>
      </c>
      <c r="W66" s="10">
        <f ca="1">IF(ISERROR(OFFSET(raw!$B$2,Progress!L66,4)),"",OFFSET(raw!$B$2,Progress!L66,4))</f>
        <v>0.5555555555555556</v>
      </c>
      <c r="X66" s="10">
        <f ca="1">IF(ISERROR(OFFSET(raw!$B$2,Progress!M66,4)),"",OFFSET(raw!$B$2,Progress!M66,4))</f>
        <v>0.5979166666666667</v>
      </c>
      <c r="Y66" s="11">
        <f ca="1">IF(ISERROR(OFFSET(raw!$B$2,Progress!N66,4)),"",OFFSET(raw!$B$2,Progress!N66,4))</f>
        <v>0.6152777777777778</v>
      </c>
      <c r="Z66" s="12">
        <f>IF(ISERROR(MAX(P66:Y66)-$O66),"",MAX(P66:Y66)-$O66)</f>
        <v>0.1916666666666667</v>
      </c>
      <c r="AA66" s="13">
        <f t="shared" si="10"/>
        <v>0.19173266666666672</v>
      </c>
      <c r="AB66" s="8">
        <f aca="true" t="shared" si="40" ref="AB66:AB97">MATCH(LEFT($B66,2),$B$110:$B$118)+$AB$1</f>
        <v>115</v>
      </c>
      <c r="AC66" s="9">
        <f ca="1" t="shared" si="5"/>
        <v>3</v>
      </c>
      <c r="AD66">
        <f t="shared" si="11"/>
      </c>
      <c r="AE66">
        <f t="shared" si="12"/>
      </c>
      <c r="AF66">
        <f t="shared" si="13"/>
      </c>
      <c r="AG66">
        <f t="shared" si="14"/>
      </c>
      <c r="AH66">
        <f t="shared" si="15"/>
      </c>
      <c r="AI66">
        <f t="shared" si="16"/>
        <v>6.053468777777778</v>
      </c>
      <c r="AJ66">
        <f t="shared" si="17"/>
        <v>7.049232666666667</v>
      </c>
      <c r="AK66">
        <f t="shared" si="18"/>
        <v>8.044510444444445</v>
      </c>
      <c r="AL66">
        <f t="shared" si="19"/>
        <v>9.040274333333334</v>
      </c>
      <c r="AM66">
        <f t="shared" si="20"/>
        <v>10.038538222222222</v>
      </c>
      <c r="AN66">
        <f>MAX(AD66:AM66)</f>
        <v>10.038538222222222</v>
      </c>
      <c r="AO66" s="30" t="e">
        <f t="shared" si="31"/>
        <v>#VALUE!</v>
      </c>
      <c r="AP66" s="30" t="e">
        <f t="shared" si="32"/>
        <v>#VALUE!</v>
      </c>
      <c r="AQ66" s="30"/>
      <c r="AR66" s="30" t="e">
        <f t="shared" si="33"/>
        <v>#VALUE!</v>
      </c>
      <c r="AS66" s="30" t="e">
        <f t="shared" si="34"/>
        <v>#VALUE!</v>
      </c>
      <c r="AT66" s="30" t="e">
        <f t="shared" si="35"/>
        <v>#VALUE!</v>
      </c>
      <c r="AU66" s="30">
        <f t="shared" si="36"/>
        <v>0</v>
      </c>
      <c r="AV66" s="30">
        <f t="shared" si="37"/>
        <v>0</v>
      </c>
      <c r="AW66" s="30">
        <f t="shared" si="38"/>
        <v>0</v>
      </c>
      <c r="AX66" s="30">
        <f t="shared" si="39"/>
        <v>0</v>
      </c>
    </row>
    <row r="67" spans="1:50" ht="16.5">
      <c r="A67" s="8">
        <f>ROW()</f>
        <v>67</v>
      </c>
      <c r="B67" s="8">
        <f ca="1" t="shared" si="41" ref="B67:B102">INDIRECT("Team!$A"&amp;A67)</f>
        <v>2204</v>
      </c>
      <c r="C67" s="8" t="str">
        <f aca="true" t="shared" si="42" ref="C67:C108">LEFT($B67,2)</f>
        <v>22</v>
      </c>
      <c r="D67" s="59">
        <v>0.4236111111111111</v>
      </c>
      <c r="E67" s="8">
        <f>IF(ISERROR(MATCH(E$1&amp;$B67,raw!$C$3:$C$1001,0)),"",MATCH(E$1&amp;$B67,raw!$C$3:$C$1001,0))</f>
      </c>
      <c r="F67" s="8">
        <f>IF(ISERROR(MATCH(F$1&amp;$B67,raw!$C$3:$C$1001,0)),"",MATCH(F$1&amp;$B67,raw!$C$3:$C$1001,0))</f>
      </c>
      <c r="G67" s="8">
        <f>IF(ISERROR(MATCH(G$1&amp;$B67,raw!$C$3:$C$1001,0)),"",MATCH(G$1&amp;$B67,raw!$C$3:$C$1001,0))</f>
      </c>
      <c r="H67" s="8">
        <f>IF(ISERROR(MATCH(H$1&amp;$B67,raw!$C$3:$C$1001,0)),"",MATCH(H$1&amp;$B67,raw!$C$3:$C$1001,0))</f>
      </c>
      <c r="I67" s="8">
        <f>IF(ISERROR(MATCH(I$1&amp;$B67,raw!$C$3:$C$1001,0)),"",MATCH(I$1&amp;$B67,raw!$C$3:$C$1001,0))</f>
      </c>
      <c r="J67" s="8">
        <f>IF(ISERROR(MATCH(J$1&amp;$B67,raw!$C$3:$C$1001,0)),"",MATCH(J$1&amp;$B67,raw!$C$3:$C$1001,0))</f>
        <v>216</v>
      </c>
      <c r="K67" s="8">
        <f>IF(ISERROR(MATCH(K$1&amp;$B67,raw!$C$3:$C$1001,0)),"",MATCH(K$1&amp;$B67,raw!$C$3:$C$1001,0))</f>
        <v>242</v>
      </c>
      <c r="L67" s="8">
        <f>IF(ISERROR(MATCH(L$1&amp;$B67,raw!$C$3:$C$1001,0)),"",MATCH(L$1&amp;$B67,raw!$C$3:$C$1001,0))</f>
        <v>323</v>
      </c>
      <c r="M67" s="8">
        <f>IF(ISERROR(MATCH(M$1&amp;$B67,raw!$C$3:$C$1001,0)),"",MATCH(M$1&amp;$B67,raw!$C$3:$C$1001,0))</f>
        <v>367</v>
      </c>
      <c r="N67" s="9">
        <f>IF(ISERROR(MATCH(N$1&amp;$B67,raw!$C$3:$C$1001,0)),"",MATCH(N$1&amp;$B67,raw!$C$3:$C$1001,0))</f>
        <v>415</v>
      </c>
      <c r="O67" s="10">
        <f>D67</f>
        <v>0.4236111111111111</v>
      </c>
      <c r="P67" s="10">
        <f ca="1">IF(ISERROR(OFFSET(raw!$B$2,Progress!E67,4)),"",OFFSET(raw!$B$2,Progress!E67,4))</f>
      </c>
      <c r="Q67" s="10">
        <f ca="1">IF(ISERROR(OFFSET(raw!$B$2,Progress!F67,4)),"",OFFSET(raw!$B$2,Progress!F67,4))</f>
      </c>
      <c r="R67" s="10">
        <f ca="1">IF(ISERROR(OFFSET(raw!$B$2,Progress!G67,4)),"",OFFSET(raw!$B$2,Progress!G67,4))</f>
      </c>
      <c r="S67" s="10">
        <f ca="1">IF(ISERROR(OFFSET(raw!$B$2,Progress!H67,4)),"",OFFSET(raw!$B$2,Progress!H67,4))</f>
      </c>
      <c r="T67" s="10">
        <f ca="1">IF(ISERROR(OFFSET(raw!$B$2,Progress!I67,4)),"",OFFSET(raw!$B$2,Progress!I67,4))</f>
      </c>
      <c r="U67" s="10">
        <f ca="1">IF(ISERROR(OFFSET(raw!$B$2,Progress!J67,4)),"",OFFSET(raw!$B$2,Progress!J67,4))</f>
        <v>0.47500000000000003</v>
      </c>
      <c r="V67" s="10">
        <f ca="1">IF(ISERROR(OFFSET(raw!$B$2,Progress!K67,4)),"",OFFSET(raw!$B$2,Progress!K67,4))</f>
        <v>0.5201388888888888</v>
      </c>
      <c r="W67" s="10">
        <f ca="1">IF(ISERROR(OFFSET(raw!$B$2,Progress!L67,4)),"",OFFSET(raw!$B$2,Progress!L67,4))</f>
        <v>0.5715277777777777</v>
      </c>
      <c r="X67" s="10">
        <f ca="1">IF(ISERROR(OFFSET(raw!$B$2,Progress!M67,4)),"",OFFSET(raw!$B$2,Progress!M67,4))</f>
        <v>0.6006944444444444</v>
      </c>
      <c r="Y67" s="11">
        <f ca="1">IF(ISERROR(OFFSET(raw!$B$2,Progress!N67,4)),"",OFFSET(raw!$B$2,Progress!N67,4))</f>
        <v>0.6395833333333333</v>
      </c>
      <c r="Z67" s="12">
        <f>IF(ISERROR(MAX(P67:Y67)-$O67),"",MAX(P67:Y67)-$O67)</f>
        <v>0.21597222222222218</v>
      </c>
      <c r="AA67" s="13">
        <f aca="true" t="shared" si="43" ref="AA67:AA108">IF(ISERROR($Y67-$O67),"",$Y67-$O67+$A67/1000000)</f>
        <v>0.2160392222222222</v>
      </c>
      <c r="AB67" s="8">
        <f t="shared" si="40"/>
        <v>115</v>
      </c>
      <c r="AC67" s="9">
        <f ca="1">RANK(INDIRECT("AA"&amp;ROW()),INDIRECT("AA"&amp;INDIRECT("d"&amp;AB67)&amp;":AA"&amp;INDIRECT("E"&amp;AB67)),1)</f>
        <v>5</v>
      </c>
      <c r="AD67">
        <f aca="true" t="shared" si="44" ref="AD67:AD87">IF(P67&lt;&gt;"",AD$1+(1-P67)/10+$A67/1000000,"")</f>
      </c>
      <c r="AE67">
        <f aca="true" t="shared" si="45" ref="AE67:AE87">IF(Q67&lt;&gt;"",AE$1+(1-Q67)/10+$A67/1000000,"")</f>
      </c>
      <c r="AF67">
        <f aca="true" t="shared" si="46" ref="AF67:AF87">IF(R67&lt;&gt;"",AF$1+(1-R67)/10+$A67/1000000,"")</f>
      </c>
      <c r="AG67">
        <f aca="true" t="shared" si="47" ref="AG67:AG87">IF(S67&lt;&gt;"",AG$1+(1-S67)/10+$A67/1000000,"")</f>
      </c>
      <c r="AH67">
        <f aca="true" t="shared" si="48" ref="AH67:AH87">IF(T67&lt;&gt;"",AH$1+(1-T67)/10+$A67/1000000,"")</f>
      </c>
      <c r="AI67">
        <f aca="true" t="shared" si="49" ref="AI67:AI87">IF(U67&lt;&gt;"",AI$1+(1-U67)/10+$A67/1000000,"")</f>
        <v>6.052567</v>
      </c>
      <c r="AJ67">
        <f aca="true" t="shared" si="50" ref="AJ67:AJ87">IF(V67&lt;&gt;"",AJ$1+(1-V67)/10+$A67/1000000,"")</f>
        <v>7.048053111111111</v>
      </c>
      <c r="AK67">
        <f aca="true" t="shared" si="51" ref="AK67:AK87">IF(W67&lt;&gt;"",AK$1+(1-W67)/10+$A67/1000000,"")</f>
        <v>8.042914222222223</v>
      </c>
      <c r="AL67">
        <f aca="true" t="shared" si="52" ref="AL67:AL87">IF(X67&lt;&gt;"",AL$1+(1-X67)/10+$A67/1000000,"")</f>
        <v>9.039997555555555</v>
      </c>
      <c r="AM67">
        <f aca="true" t="shared" si="53" ref="AM67:AM87">IF(Y67&lt;&gt;"",AM$1+(1-Y67)/10+$A67/1000000,"")</f>
        <v>10.036108666666665</v>
      </c>
      <c r="AN67">
        <f>MAX(AD67:AM67)</f>
        <v>10.036108666666665</v>
      </c>
      <c r="AO67" s="30" t="e">
        <f t="shared" si="31"/>
        <v>#VALUE!</v>
      </c>
      <c r="AP67" s="30" t="e">
        <f t="shared" si="32"/>
        <v>#VALUE!</v>
      </c>
      <c r="AQ67" s="30"/>
      <c r="AR67" s="30" t="e">
        <f t="shared" si="33"/>
        <v>#VALUE!</v>
      </c>
      <c r="AS67" s="30" t="e">
        <f t="shared" si="34"/>
        <v>#VALUE!</v>
      </c>
      <c r="AT67" s="30" t="e">
        <f t="shared" si="35"/>
        <v>#VALUE!</v>
      </c>
      <c r="AU67" s="30">
        <f t="shared" si="36"/>
        <v>0</v>
      </c>
      <c r="AV67" s="30">
        <f t="shared" si="37"/>
        <v>0</v>
      </c>
      <c r="AW67" s="30">
        <f t="shared" si="38"/>
        <v>0</v>
      </c>
      <c r="AX67" s="30">
        <f t="shared" si="39"/>
        <v>1</v>
      </c>
    </row>
    <row r="68" spans="1:50" ht="16.5">
      <c r="A68" s="8">
        <f>ROW()</f>
        <v>68</v>
      </c>
      <c r="B68" s="8">
        <f ca="1" t="shared" si="41"/>
        <v>2205</v>
      </c>
      <c r="C68" s="8" t="str">
        <f t="shared" si="42"/>
        <v>22</v>
      </c>
      <c r="D68" s="59">
        <v>0.4236111111111111</v>
      </c>
      <c r="E68" s="8">
        <f>IF(ISERROR(MATCH(E$1&amp;$B68,raw!$C$3:$C$1001,0)),"",MATCH(E$1&amp;$B68,raw!$C$3:$C$1001,0))</f>
      </c>
      <c r="F68" s="8">
        <f>IF(ISERROR(MATCH(F$1&amp;$B68,raw!$C$3:$C$1001,0)),"",MATCH(F$1&amp;$B68,raw!$C$3:$C$1001,0))</f>
      </c>
      <c r="G68" s="8">
        <f>IF(ISERROR(MATCH(G$1&amp;$B68,raw!$C$3:$C$1001,0)),"",MATCH(G$1&amp;$B68,raw!$C$3:$C$1001,0))</f>
      </c>
      <c r="H68" s="8">
        <f>IF(ISERROR(MATCH(H$1&amp;$B68,raw!$C$3:$C$1001,0)),"",MATCH(H$1&amp;$B68,raw!$C$3:$C$1001,0))</f>
      </c>
      <c r="I68" s="8">
        <f>IF(ISERROR(MATCH(I$1&amp;$B68,raw!$C$3:$C$1001,0)),"",MATCH(I$1&amp;$B68,raw!$C$3:$C$1001,0))</f>
      </c>
      <c r="J68" s="8">
        <f>IF(ISERROR(MATCH(J$1&amp;$B68,raw!$C$3:$C$1001,0)),"",MATCH(J$1&amp;$B68,raw!$C$3:$C$1001,0))</f>
        <v>217</v>
      </c>
      <c r="K68" s="8">
        <f>IF(ISERROR(MATCH(K$1&amp;$B68,raw!$C$3:$C$1001,0)),"",MATCH(K$1&amp;$B68,raw!$C$3:$C$1001,0))</f>
        <v>243</v>
      </c>
      <c r="L68" s="8">
        <f>IF(ISERROR(MATCH(L$1&amp;$B68,raw!$C$3:$C$1001,0)),"",MATCH(L$1&amp;$B68,raw!$C$3:$C$1001,0))</f>
        <v>299</v>
      </c>
      <c r="M68" s="8">
        <f>IF(ISERROR(MATCH(M$1&amp;$B68,raw!$C$3:$C$1001,0)),"",MATCH(M$1&amp;$B68,raw!$C$3:$C$1001,0))</f>
        <v>344</v>
      </c>
      <c r="N68" s="9">
        <f>IF(ISERROR(MATCH(N$1&amp;$B68,raw!$C$3:$C$1001,0)),"",MATCH(N$1&amp;$B68,raw!$C$3:$C$1001,0))</f>
        <v>373</v>
      </c>
      <c r="O68" s="10">
        <f>D68</f>
        <v>0.4236111111111111</v>
      </c>
      <c r="P68" s="10">
        <f ca="1">IF(ISERROR(OFFSET(raw!$B$2,Progress!E68,4)),"",OFFSET(raw!$B$2,Progress!E68,4))</f>
      </c>
      <c r="Q68" s="10">
        <f ca="1">IF(ISERROR(OFFSET(raw!$B$2,Progress!F68,4)),"",OFFSET(raw!$B$2,Progress!F68,4))</f>
      </c>
      <c r="R68" s="10">
        <f ca="1">IF(ISERROR(OFFSET(raw!$B$2,Progress!G68,4)),"",OFFSET(raw!$B$2,Progress!G68,4))</f>
      </c>
      <c r="S68" s="10">
        <f ca="1">IF(ISERROR(OFFSET(raw!$B$2,Progress!H68,4)),"",OFFSET(raw!$B$2,Progress!H68,4))</f>
      </c>
      <c r="T68" s="10">
        <f ca="1">IF(ISERROR(OFFSET(raw!$B$2,Progress!I68,4)),"",OFFSET(raw!$B$2,Progress!I68,4))</f>
      </c>
      <c r="U68" s="10">
        <f ca="1">IF(ISERROR(OFFSET(raw!$B$2,Progress!J68,4)),"",OFFSET(raw!$B$2,Progress!J68,4))</f>
        <v>0.4763888888888889</v>
      </c>
      <c r="V68" s="10">
        <f ca="1">IF(ISERROR(OFFSET(raw!$B$2,Progress!K68,4)),"",OFFSET(raw!$B$2,Progress!K68,4))</f>
        <v>0.517361111111111</v>
      </c>
      <c r="W68" s="10">
        <f ca="1">IF(ISERROR(OFFSET(raw!$B$2,Progress!L68,4)),"",OFFSET(raw!$B$2,Progress!L68,4))</f>
        <v>0.5604166666666667</v>
      </c>
      <c r="X68" s="10">
        <f ca="1">IF(ISERROR(OFFSET(raw!$B$2,Progress!M68,4)),"",OFFSET(raw!$B$2,Progress!M68,4))</f>
        <v>0.6020833333333333</v>
      </c>
      <c r="Y68" s="11">
        <f ca="1">IF(ISERROR(OFFSET(raw!$B$2,Progress!N68,4)),"",OFFSET(raw!$B$2,Progress!N68,4))</f>
        <v>0.6180555555555556</v>
      </c>
      <c r="Z68" s="12">
        <f>IF(ISERROR(MAX(P68:Y68)-$O68),"",MAX(P68:Y68)-$O68)</f>
        <v>0.19444444444444448</v>
      </c>
      <c r="AA68" s="13">
        <f t="shared" si="43"/>
        <v>0.1945124444444445</v>
      </c>
      <c r="AB68" s="8">
        <f t="shared" si="40"/>
        <v>115</v>
      </c>
      <c r="AC68" s="9">
        <f ca="1">RANK(INDIRECT("AA"&amp;ROW()),INDIRECT("AA"&amp;INDIRECT("d"&amp;AB68)&amp;":AA"&amp;INDIRECT("E"&amp;AB68)),1)</f>
        <v>4</v>
      </c>
      <c r="AD68">
        <f t="shared" si="44"/>
      </c>
      <c r="AE68">
        <f t="shared" si="45"/>
      </c>
      <c r="AF68">
        <f t="shared" si="46"/>
      </c>
      <c r="AG68">
        <f t="shared" si="47"/>
      </c>
      <c r="AH68">
        <f t="shared" si="48"/>
      </c>
      <c r="AI68">
        <f t="shared" si="49"/>
        <v>6.052429111111111</v>
      </c>
      <c r="AJ68">
        <f t="shared" si="50"/>
        <v>7.048331888888889</v>
      </c>
      <c r="AK68">
        <f t="shared" si="51"/>
        <v>8.044026333333335</v>
      </c>
      <c r="AL68">
        <f t="shared" si="52"/>
        <v>9.039859666666667</v>
      </c>
      <c r="AM68">
        <f t="shared" si="53"/>
        <v>10.038262444444445</v>
      </c>
      <c r="AN68">
        <f>MAX(AD68:AM68)</f>
        <v>10.038262444444445</v>
      </c>
      <c r="AO68" s="30" t="e">
        <f t="shared" si="31"/>
        <v>#VALUE!</v>
      </c>
      <c r="AP68" s="30" t="e">
        <f t="shared" si="32"/>
        <v>#VALUE!</v>
      </c>
      <c r="AQ68" s="30"/>
      <c r="AR68" s="30" t="e">
        <f t="shared" si="33"/>
        <v>#VALUE!</v>
      </c>
      <c r="AS68" s="30" t="e">
        <f t="shared" si="34"/>
        <v>#VALUE!</v>
      </c>
      <c r="AT68" s="30" t="e">
        <f t="shared" si="35"/>
        <v>#VALUE!</v>
      </c>
      <c r="AU68" s="30">
        <f t="shared" si="36"/>
        <v>0</v>
      </c>
      <c r="AV68" s="30">
        <f t="shared" si="37"/>
        <v>0</v>
      </c>
      <c r="AW68" s="30">
        <f t="shared" si="38"/>
        <v>0</v>
      </c>
      <c r="AX68" s="30">
        <f t="shared" si="39"/>
        <v>0</v>
      </c>
    </row>
    <row r="69" spans="1:50" ht="16.5">
      <c r="A69" s="8">
        <f>ROW()</f>
        <v>69</v>
      </c>
      <c r="B69" s="8">
        <f ca="1" t="shared" si="41"/>
        <v>2206</v>
      </c>
      <c r="C69" s="8" t="str">
        <f t="shared" si="42"/>
        <v>22</v>
      </c>
      <c r="D69" s="59">
        <v>0.4236111111111111</v>
      </c>
      <c r="E69" s="8">
        <f>IF(ISERROR(MATCH(E$1&amp;$B69,raw!$C$3:$C$1001,0)),"",MATCH(E$1&amp;$B69,raw!$C$3:$C$1001,0))</f>
      </c>
      <c r="F69" s="8">
        <f>IF(ISERROR(MATCH(F$1&amp;$B69,raw!$C$3:$C$1001,0)),"",MATCH(F$1&amp;$B69,raw!$C$3:$C$1001,0))</f>
      </c>
      <c r="G69" s="8">
        <f>IF(ISERROR(MATCH(G$1&amp;$B69,raw!$C$3:$C$1001,0)),"",MATCH(G$1&amp;$B69,raw!$C$3:$C$1001,0))</f>
      </c>
      <c r="H69" s="8">
        <f>IF(ISERROR(MATCH(H$1&amp;$B69,raw!$C$3:$C$1001,0)),"",MATCH(H$1&amp;$B69,raw!$C$3:$C$1001,0))</f>
      </c>
      <c r="I69" s="8">
        <f>IF(ISERROR(MATCH(I$1&amp;$B69,raw!$C$3:$C$1001,0)),"",MATCH(I$1&amp;$B69,raw!$C$3:$C$1001,0))</f>
      </c>
      <c r="J69" s="8">
        <f>IF(ISERROR(MATCH(J$1&amp;$B69,raw!$C$3:$C$1001,0)),"",MATCH(J$1&amp;$B69,raw!$C$3:$C$1001,0))</f>
        <v>176</v>
      </c>
      <c r="K69" s="8">
        <f>IF(ISERROR(MATCH(K$1&amp;$B69,raw!$C$3:$C$1001,0)),"",MATCH(K$1&amp;$B69,raw!$C$3:$C$1001,0))</f>
        <v>244</v>
      </c>
      <c r="L69" s="8">
        <f>IF(ISERROR(MATCH(L$1&amp;$B69,raw!$C$3:$C$1001,0)),"",MATCH(L$1&amp;$B69,raw!$C$3:$C$1001,0))</f>
        <v>324</v>
      </c>
      <c r="M69" s="8">
        <f>IF(ISERROR(MATCH(M$1&amp;$B69,raw!$C$3:$C$1001,0)),"",MATCH(M$1&amp;$B69,raw!$C$3:$C$1001,0))</f>
        <v>406</v>
      </c>
      <c r="N69" s="9">
        <f>IF(ISERROR(MATCH(N$1&amp;$B69,raw!$C$3:$C$1001,0)),"",MATCH(N$1&amp;$B69,raw!$C$3:$C$1001,0))</f>
        <v>454</v>
      </c>
      <c r="O69" s="10">
        <f>D69</f>
        <v>0.4236111111111111</v>
      </c>
      <c r="P69" s="10">
        <f ca="1">IF(ISERROR(OFFSET(raw!$B$2,Progress!E69,4)),"",OFFSET(raw!$B$2,Progress!E69,4))</f>
      </c>
      <c r="Q69" s="10">
        <f ca="1">IF(ISERROR(OFFSET(raw!$B$2,Progress!F69,4)),"",OFFSET(raw!$B$2,Progress!F69,4))</f>
      </c>
      <c r="R69" s="10">
        <f ca="1">IF(ISERROR(OFFSET(raw!$B$2,Progress!G69,4)),"",OFFSET(raw!$B$2,Progress!G69,4))</f>
      </c>
      <c r="S69" s="10">
        <f ca="1">IF(ISERROR(OFFSET(raw!$B$2,Progress!H69,4)),"",OFFSET(raw!$B$2,Progress!H69,4))</f>
      </c>
      <c r="T69" s="10">
        <f ca="1">IF(ISERROR(OFFSET(raw!$B$2,Progress!I69,4)),"",OFFSET(raw!$B$2,Progress!I69,4))</f>
      </c>
      <c r="U69" s="10">
        <f ca="1">IF(ISERROR(OFFSET(raw!$B$2,Progress!J69,4)),"",OFFSET(raw!$B$2,Progress!J69,4))</f>
        <v>0.4694444444444445</v>
      </c>
      <c r="V69" s="10">
        <f ca="1">IF(ISERROR(OFFSET(raw!$B$2,Progress!K69,4)),"",OFFSET(raw!$B$2,Progress!K69,4))</f>
        <v>0.5166666666666667</v>
      </c>
      <c r="W69" s="10">
        <f ca="1">IF(ISERROR(OFFSET(raw!$B$2,Progress!L69,4)),"",OFFSET(raw!$B$2,Progress!L69,4))</f>
        <v>0.5708333333333333</v>
      </c>
      <c r="X69" s="10">
        <f ca="1">IF(ISERROR(OFFSET(raw!$B$2,Progress!M69,4)),"",OFFSET(raw!$B$2,Progress!M69,4))</f>
        <v>0.6284722222222222</v>
      </c>
      <c r="Y69" s="11">
        <f ca="1">IF(ISERROR(OFFSET(raw!$B$2,Progress!N69,4)),"",OFFSET(raw!$B$2,Progress!N69,4))</f>
        <v>0.6569444444444444</v>
      </c>
      <c r="Z69" s="12">
        <f>IF(ISERROR(MAX(P69:Y69)-$O69),"",MAX(P69:Y69)-$O69)</f>
        <v>0.23333333333333334</v>
      </c>
      <c r="AA69" s="13">
        <f t="shared" si="43"/>
        <v>0.23340233333333335</v>
      </c>
      <c r="AB69" s="8">
        <f t="shared" si="40"/>
        <v>115</v>
      </c>
      <c r="AC69" s="9">
        <f ca="1">RANK(INDIRECT("AA"&amp;ROW()),INDIRECT("AA"&amp;INDIRECT("d"&amp;AB69)&amp;":AA"&amp;INDIRECT("E"&amp;AB69)),1)</f>
        <v>6</v>
      </c>
      <c r="AD69">
        <f t="shared" si="44"/>
      </c>
      <c r="AE69">
        <f t="shared" si="45"/>
      </c>
      <c r="AF69">
        <f t="shared" si="46"/>
      </c>
      <c r="AG69">
        <f t="shared" si="47"/>
      </c>
      <c r="AH69">
        <f t="shared" si="48"/>
      </c>
      <c r="AI69">
        <f t="shared" si="49"/>
        <v>6.053124555555556</v>
      </c>
      <c r="AJ69">
        <f t="shared" si="50"/>
        <v>7.048402333333333</v>
      </c>
      <c r="AK69">
        <f t="shared" si="51"/>
        <v>8.042985666666667</v>
      </c>
      <c r="AL69">
        <f t="shared" si="52"/>
        <v>9.037221777777777</v>
      </c>
      <c r="AM69">
        <f t="shared" si="53"/>
        <v>10.034374555555555</v>
      </c>
      <c r="AN69">
        <f>MAX(AD69:AM69)</f>
        <v>10.034374555555555</v>
      </c>
      <c r="AO69" s="30" t="e">
        <f t="shared" si="31"/>
        <v>#VALUE!</v>
      </c>
      <c r="AP69" s="30" t="e">
        <f t="shared" si="32"/>
        <v>#VALUE!</v>
      </c>
      <c r="AQ69" s="30"/>
      <c r="AR69" s="30" t="e">
        <f t="shared" si="33"/>
        <v>#VALUE!</v>
      </c>
      <c r="AS69" s="30" t="e">
        <f t="shared" si="34"/>
        <v>#VALUE!</v>
      </c>
      <c r="AT69" s="30" t="e">
        <f t="shared" si="35"/>
        <v>#VALUE!</v>
      </c>
      <c r="AU69" s="30">
        <f t="shared" si="36"/>
        <v>0</v>
      </c>
      <c r="AV69" s="30">
        <f t="shared" si="37"/>
        <v>0</v>
      </c>
      <c r="AW69" s="30">
        <f t="shared" si="38"/>
        <v>1</v>
      </c>
      <c r="AX69" s="30">
        <f t="shared" si="39"/>
        <v>0</v>
      </c>
    </row>
    <row r="70" spans="1:50" ht="16.5">
      <c r="A70" s="8">
        <f>ROW()</f>
        <v>70</v>
      </c>
      <c r="B70" s="8">
        <f ca="1" t="shared" si="41"/>
        <v>2301</v>
      </c>
      <c r="C70" s="8" t="str">
        <f t="shared" si="42"/>
        <v>23</v>
      </c>
      <c r="D70" s="59">
        <v>0.25833333333333336</v>
      </c>
      <c r="E70" s="8">
        <f>IF(ISERROR(MATCH(E$1&amp;$B70,raw!$C$3:$C$1001,0)),"",MATCH(E$1&amp;$B70,raw!$C$3:$C$1001,0))</f>
        <v>37</v>
      </c>
      <c r="F70" s="8">
        <f>IF(ISERROR(MATCH(F$1&amp;$B70,raw!$C$3:$C$1001,0)),"",MATCH(F$1&amp;$B70,raw!$C$3:$C$1001,0))</f>
        <v>78</v>
      </c>
      <c r="G70" s="8">
        <f>IF(ISERROR(MATCH(G$1&amp;$B70,raw!$C$3:$C$1001,0)),"",MATCH(G$1&amp;$B70,raw!$C$3:$C$1001,0))</f>
      </c>
      <c r="H70" s="8">
        <f>IF(ISERROR(MATCH(H$1&amp;$B70,raw!$C$3:$C$1001,0)),"",MATCH(H$1&amp;$B70,raw!$C$3:$C$1001,0))</f>
        <v>116</v>
      </c>
      <c r="I70" s="8">
        <f>IF(ISERROR(MATCH(I$1&amp;$B70,raw!$C$3:$C$1001,0)),"",MATCH(I$1&amp;$B70,raw!$C$3:$C$1001,0))</f>
        <v>149</v>
      </c>
      <c r="J70" s="8">
        <f>IF(ISERROR(MATCH(J$1&amp;$B70,raw!$C$3:$C$1001,0)),"",MATCH(J$1&amp;$B70,raw!$C$3:$C$1001,0))</f>
        <v>254</v>
      </c>
      <c r="K70" s="8">
        <f>IF(ISERROR(MATCH(K$1&amp;$B70,raw!$C$3:$C$1001,0)),"",MATCH(K$1&amp;$B70,raw!$C$3:$C$1001,0))</f>
        <v>307</v>
      </c>
      <c r="L70" s="8">
        <f>IF(ISERROR(MATCH(L$1&amp;$B70,raw!$C$3:$C$1001,0)),"",MATCH(L$1&amp;$B70,raw!$C$3:$C$1001,0))</f>
        <v>398</v>
      </c>
      <c r="M70" s="8">
        <f>IF(ISERROR(MATCH(M$1&amp;$B70,raw!$C$3:$C$1001,0)),"",MATCH(M$1&amp;$B70,raw!$C$3:$C$1001,0))</f>
        <v>429</v>
      </c>
      <c r="N70" s="9">
        <f>IF(ISERROR(MATCH(N$1&amp;$B70,raw!$C$3:$C$1001,0)),"",MATCH(N$1&amp;$B70,raw!$C$3:$C$1001,0))</f>
        <v>455</v>
      </c>
      <c r="O70" s="10">
        <f aca="true" t="shared" si="54" ref="O70:O87">D70</f>
        <v>0.25833333333333336</v>
      </c>
      <c r="P70" s="10">
        <f ca="1">IF(ISERROR(OFFSET(raw!$B$2,Progress!E70,4)),"",OFFSET(raw!$B$2,Progress!E70,4))</f>
        <v>0.3215277777777778</v>
      </c>
      <c r="Q70" s="10">
        <f ca="1">IF(ISERROR(OFFSET(raw!$B$2,Progress!F70,4)),"",OFFSET(raw!$B$2,Progress!F70,4))</f>
        <v>0.37083333333333335</v>
      </c>
      <c r="R70" s="10">
        <f ca="1">IF(ISERROR(OFFSET(raw!$B$2,Progress!G70,4)),"",OFFSET(raw!$B$2,Progress!G70,4))</f>
      </c>
      <c r="S70" s="10">
        <f ca="1">IF(ISERROR(OFFSET(raw!$B$2,Progress!H70,4)),"",OFFSET(raw!$B$2,Progress!H70,4))</f>
        <v>0.40972222222222227</v>
      </c>
      <c r="T70" s="10">
        <f ca="1">IF(ISERROR(OFFSET(raw!$B$2,Progress!I70,4)),"",OFFSET(raw!$B$2,Progress!I70,4))</f>
        <v>0.45069444444444445</v>
      </c>
      <c r="U70" s="10">
        <f ca="1">IF(ISERROR(OFFSET(raw!$B$2,Progress!J70,4)),"",OFFSET(raw!$B$2,Progress!J70,4))</f>
        <v>0.5152777777777778</v>
      </c>
      <c r="V70" s="10">
        <f ca="1">IF(ISERROR(OFFSET(raw!$B$2,Progress!K70,4)),"",OFFSET(raw!$B$2,Progress!K70,4))</f>
        <v>0.5638888888888889</v>
      </c>
      <c r="W70" s="10">
        <f ca="1">IF(ISERROR(OFFSET(raw!$B$2,Progress!L70,4)),"",OFFSET(raw!$B$2,Progress!L70,4))</f>
        <v>0.611111111111111</v>
      </c>
      <c r="X70" s="10">
        <f ca="1">IF(ISERROR(OFFSET(raw!$B$2,Progress!M70,4)),"",OFFSET(raw!$B$2,Progress!M70,4))</f>
        <v>0.6520833333333333</v>
      </c>
      <c r="Y70" s="11">
        <f ca="1">IF(ISERROR(OFFSET(raw!$B$2,Progress!N70,4)),"",OFFSET(raw!$B$2,Progress!N70,4))</f>
        <v>0.6708333333333334</v>
      </c>
      <c r="Z70" s="12">
        <f aca="true" t="shared" si="55" ref="Z70:Z87">IF(ISERROR(MAX(P70:Y70)-$O70),"",MAX(P70:Y70)-$O70)</f>
        <v>0.41250000000000003</v>
      </c>
      <c r="AA70" s="13">
        <f t="shared" si="43"/>
        <v>0.41257000000000005</v>
      </c>
      <c r="AB70" s="8">
        <f t="shared" si="40"/>
        <v>116</v>
      </c>
      <c r="AC70" s="9">
        <f ca="1">RANK(INDIRECT("AA"&amp;ROW()),INDIRECT("AA"&amp;INDIRECT("d"&amp;AB70)&amp;":AA"&amp;INDIRECT("E"&amp;AB70)),1)</f>
        <v>6</v>
      </c>
      <c r="AD70">
        <f t="shared" si="44"/>
        <v>1.0679172222222222</v>
      </c>
      <c r="AE70">
        <f t="shared" si="45"/>
        <v>2.0629866666666667</v>
      </c>
      <c r="AF70">
        <f t="shared" si="46"/>
      </c>
      <c r="AG70">
        <f t="shared" si="47"/>
        <v>4.059097777777778</v>
      </c>
      <c r="AH70">
        <f t="shared" si="48"/>
        <v>5.055000555555556</v>
      </c>
      <c r="AI70">
        <f t="shared" si="49"/>
        <v>6.048542222222222</v>
      </c>
      <c r="AJ70">
        <f t="shared" si="50"/>
        <v>7.043681111111111</v>
      </c>
      <c r="AK70">
        <f t="shared" si="51"/>
        <v>8.038958888888889</v>
      </c>
      <c r="AL70">
        <f t="shared" si="52"/>
        <v>9.034861666666666</v>
      </c>
      <c r="AM70">
        <f t="shared" si="53"/>
        <v>10.032986666666666</v>
      </c>
      <c r="AN70">
        <f aca="true" t="shared" si="56" ref="AN70:AN87">MAX(AD70:AM70)</f>
        <v>10.032986666666666</v>
      </c>
      <c r="AO70" s="30">
        <f t="shared" si="31"/>
        <v>0</v>
      </c>
      <c r="AP70" s="30">
        <f t="shared" si="32"/>
        <v>0</v>
      </c>
      <c r="AQ70" s="30"/>
      <c r="AR70" s="30">
        <f t="shared" si="33"/>
        <v>0</v>
      </c>
      <c r="AS70" s="30">
        <f t="shared" si="34"/>
        <v>0</v>
      </c>
      <c r="AT70" s="30">
        <f t="shared" si="35"/>
        <v>0</v>
      </c>
      <c r="AU70" s="30">
        <f t="shared" si="36"/>
        <v>0</v>
      </c>
      <c r="AV70" s="30">
        <f t="shared" si="37"/>
        <v>0</v>
      </c>
      <c r="AW70" s="30">
        <f t="shared" si="38"/>
        <v>0</v>
      </c>
      <c r="AX70" s="30">
        <f t="shared" si="39"/>
        <v>0</v>
      </c>
    </row>
    <row r="71" spans="1:50" ht="16.5">
      <c r="A71" s="8">
        <f>ROW()</f>
        <v>71</v>
      </c>
      <c r="B71" s="8">
        <f ca="1" t="shared" si="41"/>
        <v>2302</v>
      </c>
      <c r="C71" s="8" t="str">
        <f t="shared" si="42"/>
        <v>23</v>
      </c>
      <c r="D71" s="59">
        <v>0.25833333333333336</v>
      </c>
      <c r="E71" s="8">
        <f>IF(ISERROR(MATCH(E$1&amp;$B71,raw!$C$3:$C$1001,0)),"",MATCH(E$1&amp;$B71,raw!$C$3:$C$1001,0))</f>
        <v>8</v>
      </c>
      <c r="F71" s="8">
        <f>IF(ISERROR(MATCH(F$1&amp;$B71,raw!$C$3:$C$1001,0)),"",MATCH(F$1&amp;$B71,raw!$C$3:$C$1001,0))</f>
        <v>48</v>
      </c>
      <c r="G71" s="8">
        <f>IF(ISERROR(MATCH(G$1&amp;$B71,raw!$C$3:$C$1001,0)),"",MATCH(G$1&amp;$B71,raw!$C$3:$C$1001,0))</f>
      </c>
      <c r="H71" s="8">
        <f>IF(ISERROR(MATCH(H$1&amp;$B71,raw!$C$3:$C$1001,0)),"",MATCH(H$1&amp;$B71,raw!$C$3:$C$1001,0))</f>
        <v>63</v>
      </c>
      <c r="I71" s="8">
        <f>IF(ISERROR(MATCH(I$1&amp;$B71,raw!$C$3:$C$1001,0)),"",MATCH(I$1&amp;$B71,raw!$C$3:$C$1001,0))</f>
        <v>102</v>
      </c>
      <c r="J71" s="8">
        <f>IF(ISERROR(MATCH(J$1&amp;$B71,raw!$C$3:$C$1001,0)),"",MATCH(J$1&amp;$B71,raw!$C$3:$C$1001,0))</f>
        <v>140</v>
      </c>
      <c r="K71" s="8">
        <f>IF(ISERROR(MATCH(K$1&amp;$B71,raw!$C$3:$C$1001,0)),"",MATCH(K$1&amp;$B71,raw!$C$3:$C$1001,0))</f>
        <v>158</v>
      </c>
      <c r="L71" s="8">
        <f>IF(ISERROR(MATCH(L$1&amp;$B71,raw!$C$3:$C$1001,0)),"",MATCH(L$1&amp;$B71,raw!$C$3:$C$1001,0))</f>
        <v>190</v>
      </c>
      <c r="M71" s="8">
        <f>IF(ISERROR(MATCH(M$1&amp;$B71,raw!$C$3:$C$1001,0)),"",MATCH(M$1&amp;$B71,raw!$C$3:$C$1001,0))</f>
        <v>226</v>
      </c>
      <c r="N71" s="9">
        <f>IF(ISERROR(MATCH(N$1&amp;$B71,raw!$C$3:$C$1001,0)),"",MATCH(N$1&amp;$B71,raw!$C$3:$C$1001,0))</f>
        <v>267</v>
      </c>
      <c r="O71" s="10">
        <f t="shared" si="54"/>
        <v>0.25833333333333336</v>
      </c>
      <c r="P71" s="10">
        <f ca="1">IF(ISERROR(OFFSET(raw!$B$2,Progress!E71,4)),"",OFFSET(raw!$B$2,Progress!E71,4))</f>
        <v>0.3</v>
      </c>
      <c r="Q71" s="10">
        <f ca="1">IF(ISERROR(OFFSET(raw!$B$2,Progress!F71,4)),"",OFFSET(raw!$B$2,Progress!F71,4))</f>
        <v>0.3361111111111111</v>
      </c>
      <c r="R71" s="10">
        <f ca="1">IF(ISERROR(OFFSET(raw!$B$2,Progress!G71,4)),"",OFFSET(raw!$B$2,Progress!G71,4))</f>
      </c>
      <c r="S71" s="10">
        <f ca="1">IF(ISERROR(OFFSET(raw!$B$2,Progress!H71,4)),"",OFFSET(raw!$B$2,Progress!H71,4))</f>
        <v>0.3666666666666667</v>
      </c>
      <c r="T71" s="10">
        <f ca="1">IF(ISERROR(OFFSET(raw!$B$2,Progress!I71,4)),"",OFFSET(raw!$B$2,Progress!I71,4))</f>
        <v>0.39166666666666666</v>
      </c>
      <c r="U71" s="10">
        <f ca="1">IF(ISERROR(OFFSET(raw!$B$2,Progress!J71,4)),"",OFFSET(raw!$B$2,Progress!J71,4))</f>
        <v>0.4361111111111111</v>
      </c>
      <c r="V71" s="10">
        <f ca="1">IF(ISERROR(OFFSET(raw!$B$2,Progress!K71,4)),"",OFFSET(raw!$B$2,Progress!K71,4))</f>
        <v>0.46458333333333335</v>
      </c>
      <c r="W71" s="10">
        <f ca="1">IF(ISERROR(OFFSET(raw!$B$2,Progress!L71,4)),"",OFFSET(raw!$B$2,Progress!L71,4))</f>
        <v>0.49444444444444446</v>
      </c>
      <c r="X71" s="10">
        <f ca="1">IF(ISERROR(OFFSET(raw!$B$2,Progress!M71,4)),"",OFFSET(raw!$B$2,Progress!M71,4))</f>
        <v>0.5236111111111111</v>
      </c>
      <c r="Y71" s="11">
        <f ca="1">IF(ISERROR(OFFSET(raw!$B$2,Progress!N71,4)),"",OFFSET(raw!$B$2,Progress!N71,4))</f>
        <v>0.5361111111111111</v>
      </c>
      <c r="Z71" s="12">
        <f t="shared" si="55"/>
        <v>0.27777777777777773</v>
      </c>
      <c r="AA71" s="13">
        <f t="shared" si="43"/>
        <v>0.2778487777777777</v>
      </c>
      <c r="AB71" s="8">
        <f t="shared" si="40"/>
        <v>116</v>
      </c>
      <c r="AC71" s="9">
        <f aca="true" ca="1" t="shared" si="57" ref="AC71:AC102">RANK(INDIRECT("AA"&amp;ROW()),INDIRECT("AA"&amp;INDIRECT("d"&amp;AB71)&amp;":AA"&amp;INDIRECT("E"&amp;AB71)),1)</f>
        <v>2</v>
      </c>
      <c r="AD71">
        <f t="shared" si="44"/>
        <v>1.070071</v>
      </c>
      <c r="AE71">
        <f t="shared" si="45"/>
        <v>2.066459888888889</v>
      </c>
      <c r="AF71">
        <f t="shared" si="46"/>
      </c>
      <c r="AG71">
        <f t="shared" si="47"/>
        <v>4.063404333333334</v>
      </c>
      <c r="AH71">
        <f t="shared" si="48"/>
        <v>5.060904333333333</v>
      </c>
      <c r="AI71">
        <f t="shared" si="49"/>
        <v>6.056459888888889</v>
      </c>
      <c r="AJ71">
        <f t="shared" si="50"/>
        <v>7.053612666666667</v>
      </c>
      <c r="AK71">
        <f t="shared" si="51"/>
        <v>8.050626555555557</v>
      </c>
      <c r="AL71">
        <f t="shared" si="52"/>
        <v>9.047709888888889</v>
      </c>
      <c r="AM71">
        <f t="shared" si="53"/>
        <v>10.046459888888888</v>
      </c>
      <c r="AN71">
        <f t="shared" si="56"/>
        <v>10.046459888888888</v>
      </c>
      <c r="AO71" s="30">
        <f t="shared" si="31"/>
        <v>0</v>
      </c>
      <c r="AP71" s="30">
        <f t="shared" si="32"/>
        <v>0</v>
      </c>
      <c r="AQ71" s="30"/>
      <c r="AR71" s="30">
        <f t="shared" si="33"/>
        <v>0</v>
      </c>
      <c r="AS71" s="30">
        <f t="shared" si="34"/>
        <v>0</v>
      </c>
      <c r="AT71" s="30">
        <f t="shared" si="35"/>
        <v>0</v>
      </c>
      <c r="AU71" s="30">
        <f t="shared" si="36"/>
        <v>1</v>
      </c>
      <c r="AV71" s="30">
        <f t="shared" si="37"/>
        <v>0</v>
      </c>
      <c r="AW71" s="30">
        <f t="shared" si="38"/>
        <v>0</v>
      </c>
      <c r="AX71" s="30">
        <f t="shared" si="39"/>
        <v>1</v>
      </c>
    </row>
    <row r="72" spans="1:50" ht="16.5">
      <c r="A72" s="8">
        <f>ROW()</f>
        <v>72</v>
      </c>
      <c r="B72" s="8">
        <f ca="1" t="shared" si="41"/>
        <v>2303</v>
      </c>
      <c r="C72" s="8" t="str">
        <f t="shared" si="42"/>
        <v>23</v>
      </c>
      <c r="D72" s="59">
        <v>0.25833333333333336</v>
      </c>
      <c r="E72" s="8">
        <f>IF(ISERROR(MATCH(E$1&amp;$B72,raw!$C$3:$C$1001,0)),"",MATCH(E$1&amp;$B72,raw!$C$3:$C$1001,0))</f>
        <v>22</v>
      </c>
      <c r="F72" s="8">
        <f>IF(ISERROR(MATCH(F$1&amp;$B72,raw!$C$3:$C$1001,0)),"",MATCH(F$1&amp;$B72,raw!$C$3:$C$1001,0))</f>
        <v>80</v>
      </c>
      <c r="G72" s="8">
        <f>IF(ISERROR(MATCH(G$1&amp;$B72,raw!$C$3:$C$1001,0)),"",MATCH(G$1&amp;$B72,raw!$C$3:$C$1001,0))</f>
      </c>
      <c r="H72" s="8">
        <f>IF(ISERROR(MATCH(H$1&amp;$B72,raw!$C$3:$C$1001,0)),"",MATCH(H$1&amp;$B72,raw!$C$3:$C$1001,0))</f>
        <v>95</v>
      </c>
      <c r="I72" s="8">
        <f>IF(ISERROR(MATCH(I$1&amp;$B72,raw!$C$3:$C$1001,0)),"",MATCH(I$1&amp;$B72,raw!$C$3:$C$1001,0))</f>
        <v>130</v>
      </c>
      <c r="J72" s="8">
        <f>IF(ISERROR(MATCH(J$1&amp;$B72,raw!$C$3:$C$1001,0)),"",MATCH(J$1&amp;$B72,raw!$C$3:$C$1001,0))</f>
        <v>218</v>
      </c>
      <c r="K72" s="8">
        <f>IF(ISERROR(MATCH(K$1&amp;$B72,raw!$C$3:$C$1001,0)),"",MATCH(K$1&amp;$B72,raw!$C$3:$C$1001,0))</f>
        <v>255</v>
      </c>
      <c r="L72" s="8">
        <f>IF(ISERROR(MATCH(L$1&amp;$B72,raw!$C$3:$C$1001,0)),"",MATCH(L$1&amp;$B72,raw!$C$3:$C$1001,0))</f>
        <v>325</v>
      </c>
      <c r="M72" s="8">
        <f>IF(ISERROR(MATCH(M$1&amp;$B72,raw!$C$3:$C$1001,0)),"",MATCH(M$1&amp;$B72,raw!$C$3:$C$1001,0))</f>
        <v>359</v>
      </c>
      <c r="N72" s="9">
        <f>IF(ISERROR(MATCH(N$1&amp;$B72,raw!$C$3:$C$1001,0)),"",MATCH(N$1&amp;$B72,raw!$C$3:$C$1001,0))</f>
        <v>374</v>
      </c>
      <c r="O72" s="10">
        <f t="shared" si="54"/>
        <v>0.25833333333333336</v>
      </c>
      <c r="P72" s="10">
        <f ca="1">IF(ISERROR(OFFSET(raw!$B$2,Progress!E72,4)),"",OFFSET(raw!$B$2,Progress!E72,4))</f>
        <v>0.3104166666666667</v>
      </c>
      <c r="Q72" s="10">
        <f ca="1">IF(ISERROR(OFFSET(raw!$B$2,Progress!F72,4)),"",OFFSET(raw!$B$2,Progress!F72,4))</f>
        <v>0.3513888888888889</v>
      </c>
      <c r="R72" s="10">
        <f ca="1">IF(ISERROR(OFFSET(raw!$B$2,Progress!G72,4)),"",OFFSET(raw!$B$2,Progress!G72,4))</f>
      </c>
      <c r="S72" s="10">
        <f ca="1">IF(ISERROR(OFFSET(raw!$B$2,Progress!H72,4)),"",OFFSET(raw!$B$2,Progress!H72,4))</f>
        <v>0.38958333333333334</v>
      </c>
      <c r="T72" s="10">
        <f ca="1">IF(ISERROR(OFFSET(raw!$B$2,Progress!I72,4)),"",OFFSET(raw!$B$2,Progress!I72,4))</f>
        <v>0.4263888888888889</v>
      </c>
      <c r="U72" s="10">
        <f ca="1">IF(ISERROR(OFFSET(raw!$B$2,Progress!J72,4)),"",OFFSET(raw!$B$2,Progress!J72,4))</f>
        <v>0.4840277777777778</v>
      </c>
      <c r="V72" s="10">
        <f ca="1">IF(ISERROR(OFFSET(raw!$B$2,Progress!K72,4)),"",OFFSET(raw!$B$2,Progress!K72,4))</f>
        <v>0.5270833333333333</v>
      </c>
      <c r="W72" s="10">
        <f ca="1">IF(ISERROR(OFFSET(raw!$B$2,Progress!L72,4)),"",OFFSET(raw!$B$2,Progress!L72,4))</f>
        <v>0.5701388888888889</v>
      </c>
      <c r="X72" s="10">
        <f ca="1">IF(ISERROR(OFFSET(raw!$B$2,Progress!M72,4)),"",OFFSET(raw!$B$2,Progress!M72,4))</f>
        <v>0.6048611111111112</v>
      </c>
      <c r="Y72" s="11">
        <f ca="1">IF(ISERROR(OFFSET(raw!$B$2,Progress!N72,4)),"",OFFSET(raw!$B$2,Progress!N72,4))</f>
        <v>0.61875</v>
      </c>
      <c r="Z72" s="12">
        <f t="shared" si="55"/>
        <v>0.36041666666666666</v>
      </c>
      <c r="AA72" s="13">
        <f t="shared" si="43"/>
        <v>0.3604886666666667</v>
      </c>
      <c r="AB72" s="8">
        <f t="shared" si="40"/>
        <v>116</v>
      </c>
      <c r="AC72" s="9">
        <f ca="1" t="shared" si="57"/>
        <v>4</v>
      </c>
      <c r="AD72">
        <f t="shared" si="44"/>
        <v>1.0690303333333333</v>
      </c>
      <c r="AE72">
        <f t="shared" si="45"/>
        <v>2.064933111111111</v>
      </c>
      <c r="AF72">
        <f t="shared" si="46"/>
      </c>
      <c r="AG72">
        <f t="shared" si="47"/>
        <v>4.0611136666666665</v>
      </c>
      <c r="AH72">
        <f t="shared" si="48"/>
        <v>5.057433111111111</v>
      </c>
      <c r="AI72">
        <f t="shared" si="49"/>
        <v>6.051669222222222</v>
      </c>
      <c r="AJ72">
        <f t="shared" si="50"/>
        <v>7.047363666666667</v>
      </c>
      <c r="AK72">
        <f t="shared" si="51"/>
        <v>8.04305811111111</v>
      </c>
      <c r="AL72">
        <f t="shared" si="52"/>
        <v>9.039585888888888</v>
      </c>
      <c r="AM72">
        <f t="shared" si="53"/>
        <v>10.038197</v>
      </c>
      <c r="AN72">
        <f t="shared" si="56"/>
        <v>10.038197</v>
      </c>
      <c r="AO72" s="30">
        <f t="shared" si="31"/>
        <v>0</v>
      </c>
      <c r="AP72" s="30">
        <f t="shared" si="32"/>
        <v>0</v>
      </c>
      <c r="AQ72" s="30"/>
      <c r="AR72" s="30">
        <f t="shared" si="33"/>
        <v>0</v>
      </c>
      <c r="AS72" s="30">
        <f t="shared" si="34"/>
        <v>0</v>
      </c>
      <c r="AT72" s="30">
        <f t="shared" si="35"/>
        <v>0</v>
      </c>
      <c r="AU72" s="30">
        <f t="shared" si="36"/>
        <v>0</v>
      </c>
      <c r="AV72" s="30">
        <f t="shared" si="37"/>
        <v>0</v>
      </c>
      <c r="AW72" s="30">
        <f t="shared" si="38"/>
        <v>0</v>
      </c>
      <c r="AX72" s="30">
        <f t="shared" si="39"/>
        <v>1</v>
      </c>
    </row>
    <row r="73" spans="1:50" ht="16.5">
      <c r="A73" s="8">
        <f>ROW()</f>
        <v>73</v>
      </c>
      <c r="B73" s="8">
        <f ca="1" t="shared" si="41"/>
        <v>2304</v>
      </c>
      <c r="C73" s="8" t="str">
        <f t="shared" si="42"/>
        <v>23</v>
      </c>
      <c r="D73" s="59">
        <v>0.25833333333333336</v>
      </c>
      <c r="E73" s="8">
        <f>IF(ISERROR(MATCH(E$1&amp;$B73,raw!$C$3:$C$1001,0)),"",MATCH(E$1&amp;$B73,raw!$C$3:$C$1001,0))</f>
        <v>26</v>
      </c>
      <c r="F73" s="8">
        <f>IF(ISERROR(MATCH(F$1&amp;$B73,raw!$C$3:$C$1001,0)),"",MATCH(F$1&amp;$B73,raw!$C$3:$C$1001,0))</f>
        <v>81</v>
      </c>
      <c r="G73" s="8">
        <f>IF(ISERROR(MATCH(G$1&amp;$B73,raw!$C$3:$C$1001,0)),"",MATCH(G$1&amp;$B73,raw!$C$3:$C$1001,0))</f>
      </c>
      <c r="H73" s="8">
        <f>IF(ISERROR(MATCH(H$1&amp;$B73,raw!$C$3:$C$1001,0)),"",MATCH(H$1&amp;$B73,raw!$C$3:$C$1001,0))</f>
        <v>94</v>
      </c>
      <c r="I73" s="8">
        <f>IF(ISERROR(MATCH(I$1&amp;$B73,raw!$C$3:$C$1001,0)),"",MATCH(I$1&amp;$B73,raw!$C$3:$C$1001,0))</f>
        <v>186</v>
      </c>
      <c r="J73" s="8">
        <f>IF(ISERROR(MATCH(J$1&amp;$B73,raw!$C$3:$C$1001,0)),"",MATCH(J$1&amp;$B73,raw!$C$3:$C$1001,0))</f>
        <v>219</v>
      </c>
      <c r="K73" s="8">
        <f>IF(ISERROR(MATCH(K$1&amp;$B73,raw!$C$3:$C$1001,0)),"",MATCH(K$1&amp;$B73,raw!$C$3:$C$1001,0))</f>
        <v>245</v>
      </c>
      <c r="L73" s="8">
        <f>IF(ISERROR(MATCH(L$1&amp;$B73,raw!$C$3:$C$1001,0)),"",MATCH(L$1&amp;$B73,raw!$C$3:$C$1001,0))</f>
        <v>326</v>
      </c>
      <c r="M73" s="8">
        <f>IF(ISERROR(MATCH(M$1&amp;$B73,raw!$C$3:$C$1001,0)),"",MATCH(M$1&amp;$B73,raw!$C$3:$C$1001,0))</f>
        <v>366</v>
      </c>
      <c r="N73" s="9">
        <f>IF(ISERROR(MATCH(N$1&amp;$B73,raw!$C$3:$C$1001,0)),"",MATCH(N$1&amp;$B73,raw!$C$3:$C$1001,0))</f>
        <v>414</v>
      </c>
      <c r="O73" s="10">
        <f t="shared" si="54"/>
        <v>0.25833333333333336</v>
      </c>
      <c r="P73" s="10">
        <f ca="1">IF(ISERROR(OFFSET(raw!$B$2,Progress!E73,4)),"",OFFSET(raw!$B$2,Progress!E73,4))</f>
        <v>0.3125</v>
      </c>
      <c r="Q73" s="10">
        <f ca="1">IF(ISERROR(OFFSET(raw!$B$2,Progress!F73,4)),"",OFFSET(raw!$B$2,Progress!F73,4))</f>
        <v>0.3534722222222222</v>
      </c>
      <c r="R73" s="10">
        <f ca="1">IF(ISERROR(OFFSET(raw!$B$2,Progress!G73,4)),"",OFFSET(raw!$B$2,Progress!G73,4))</f>
      </c>
      <c r="S73" s="10">
        <f ca="1">IF(ISERROR(OFFSET(raw!$B$2,Progress!H73,4)),"",OFFSET(raw!$B$2,Progress!H73,4))</f>
        <v>0.38819444444444445</v>
      </c>
      <c r="T73" s="10">
        <f ca="1">IF(ISERROR(OFFSET(raw!$B$2,Progress!I73,4)),"",OFFSET(raw!$B$2,Progress!I73,4))</f>
        <v>0.4270833333333333</v>
      </c>
      <c r="U73" s="10">
        <f ca="1">IF(ISERROR(OFFSET(raw!$B$2,Progress!J73,4)),"",OFFSET(raw!$B$2,Progress!J73,4))</f>
        <v>0.48541666666666666</v>
      </c>
      <c r="V73" s="10">
        <f ca="1">IF(ISERROR(OFFSET(raw!$B$2,Progress!K73,4)),"",OFFSET(raw!$B$2,Progress!K73,4))</f>
        <v>0.5236111111111111</v>
      </c>
      <c r="W73" s="10">
        <f ca="1">IF(ISERROR(OFFSET(raw!$B$2,Progress!L73,4)),"",OFFSET(raw!$B$2,Progress!L73,4))</f>
        <v>0.5777777777777778</v>
      </c>
      <c r="X73" s="10">
        <f ca="1">IF(ISERROR(OFFSET(raw!$B$2,Progress!M73,4)),"",OFFSET(raw!$B$2,Progress!M73,4))</f>
        <v>0.61875</v>
      </c>
      <c r="Y73" s="11">
        <f ca="1">IF(ISERROR(OFFSET(raw!$B$2,Progress!N73,4)),"",OFFSET(raw!$B$2,Progress!N73,4))</f>
        <v>0.6347222222222222</v>
      </c>
      <c r="Z73" s="12">
        <f t="shared" si="55"/>
        <v>0.37638888888888883</v>
      </c>
      <c r="AA73" s="13">
        <f t="shared" si="43"/>
        <v>0.3764618888888888</v>
      </c>
      <c r="AB73" s="8">
        <f t="shared" si="40"/>
        <v>116</v>
      </c>
      <c r="AC73" s="9">
        <f ca="1" t="shared" si="57"/>
        <v>5</v>
      </c>
      <c r="AD73">
        <f t="shared" si="44"/>
        <v>1.068823</v>
      </c>
      <c r="AE73">
        <f t="shared" si="45"/>
        <v>2.064725777777778</v>
      </c>
      <c r="AF73">
        <f t="shared" si="46"/>
      </c>
      <c r="AG73">
        <f t="shared" si="47"/>
        <v>4.061253555555556</v>
      </c>
      <c r="AH73">
        <f t="shared" si="48"/>
        <v>5.057364666666667</v>
      </c>
      <c r="AI73">
        <f t="shared" si="49"/>
        <v>6.051531333333334</v>
      </c>
      <c r="AJ73">
        <f t="shared" si="50"/>
        <v>7.047711888888889</v>
      </c>
      <c r="AK73">
        <f t="shared" si="51"/>
        <v>8.042295222222222</v>
      </c>
      <c r="AL73">
        <f t="shared" si="52"/>
        <v>9.038198000000001</v>
      </c>
      <c r="AM73">
        <f t="shared" si="53"/>
        <v>10.036600777777778</v>
      </c>
      <c r="AN73">
        <f t="shared" si="56"/>
        <v>10.036600777777778</v>
      </c>
      <c r="AO73" s="30">
        <f t="shared" si="31"/>
        <v>0</v>
      </c>
      <c r="AP73" s="30">
        <f t="shared" si="32"/>
        <v>0</v>
      </c>
      <c r="AQ73" s="30"/>
      <c r="AR73" s="30">
        <f t="shared" si="33"/>
        <v>0</v>
      </c>
      <c r="AS73" s="30">
        <f t="shared" si="34"/>
        <v>0</v>
      </c>
      <c r="AT73" s="30">
        <f t="shared" si="35"/>
        <v>0</v>
      </c>
      <c r="AU73" s="30">
        <f t="shared" si="36"/>
        <v>0</v>
      </c>
      <c r="AV73" s="30">
        <f t="shared" si="37"/>
        <v>0</v>
      </c>
      <c r="AW73" s="30">
        <f t="shared" si="38"/>
        <v>0</v>
      </c>
      <c r="AX73" s="30">
        <f t="shared" si="39"/>
        <v>0</v>
      </c>
    </row>
    <row r="74" spans="1:50" ht="16.5">
      <c r="A74" s="8">
        <f>ROW()</f>
        <v>74</v>
      </c>
      <c r="B74" s="8">
        <f ca="1" t="shared" si="41"/>
        <v>2305</v>
      </c>
      <c r="C74" s="8" t="str">
        <f t="shared" si="42"/>
        <v>23</v>
      </c>
      <c r="D74" s="59">
        <v>0.25833333333333336</v>
      </c>
      <c r="E74" s="8">
        <f>IF(ISERROR(MATCH(E$1&amp;$B74,raw!$C$3:$C$1001,0)),"",MATCH(E$1&amp;$B74,raw!$C$3:$C$1001,0))</f>
        <v>5</v>
      </c>
      <c r="F74" s="8">
        <f>IF(ISERROR(MATCH(F$1&amp;$B74,raw!$C$3:$C$1001,0)),"",MATCH(F$1&amp;$B74,raw!$C$3:$C$1001,0))</f>
        <v>43</v>
      </c>
      <c r="G74" s="8">
        <f>IF(ISERROR(MATCH(G$1&amp;$B74,raw!$C$3:$C$1001,0)),"",MATCH(G$1&amp;$B74,raw!$C$3:$C$1001,0))</f>
      </c>
      <c r="H74" s="8">
        <f>IF(ISERROR(MATCH(H$1&amp;$B74,raw!$C$3:$C$1001,0)),"",MATCH(H$1&amp;$B74,raw!$C$3:$C$1001,0))</f>
        <v>59</v>
      </c>
      <c r="I74" s="8">
        <f>IF(ISERROR(MATCH(I$1&amp;$B74,raw!$C$3:$C$1001,0)),"",MATCH(I$1&amp;$B74,raw!$C$3:$C$1001,0))</f>
        <v>85</v>
      </c>
      <c r="J74" s="8">
        <f>IF(ISERROR(MATCH(J$1&amp;$B74,raw!$C$3:$C$1001,0)),"",MATCH(J$1&amp;$B74,raw!$C$3:$C$1001,0))</f>
        <v>122</v>
      </c>
      <c r="K74" s="8">
        <f>IF(ISERROR(MATCH(K$1&amp;$B74,raw!$C$3:$C$1001,0)),"",MATCH(K$1&amp;$B74,raw!$C$3:$C$1001,0))</f>
        <v>144</v>
      </c>
      <c r="L74" s="8">
        <f>IF(ISERROR(MATCH(L$1&amp;$B74,raw!$C$3:$C$1001,0)),"",MATCH(L$1&amp;$B74,raw!$C$3:$C$1001,0))</f>
        <v>160</v>
      </c>
      <c r="M74" s="8">
        <f>IF(ISERROR(MATCH(M$1&amp;$B74,raw!$C$3:$C$1001,0)),"",MATCH(M$1&amp;$B74,raw!$C$3:$C$1001,0))</f>
        <v>191</v>
      </c>
      <c r="N74" s="9">
        <f>IF(ISERROR(MATCH(N$1&amp;$B74,raw!$C$3:$C$1001,0)),"",MATCH(N$1&amp;$B74,raw!$C$3:$C$1001,0))</f>
        <v>193</v>
      </c>
      <c r="O74" s="10">
        <f t="shared" si="54"/>
        <v>0.25833333333333336</v>
      </c>
      <c r="P74" s="10">
        <f ca="1">IF(ISERROR(OFFSET(raw!$B$2,Progress!E74,4)),"",OFFSET(raw!$B$2,Progress!E74,4))</f>
        <v>0.2986111111111111</v>
      </c>
      <c r="Q74" s="10">
        <f ca="1">IF(ISERROR(OFFSET(raw!$B$2,Progress!F74,4)),"",OFFSET(raw!$B$2,Progress!F74,4))</f>
        <v>0.3284722222222222</v>
      </c>
      <c r="R74" s="10">
        <f ca="1">IF(ISERROR(OFFSET(raw!$B$2,Progress!G74,4)),"",OFFSET(raw!$B$2,Progress!G74,4))</f>
      </c>
      <c r="S74" s="10">
        <f ca="1">IF(ISERROR(OFFSET(raw!$B$2,Progress!H74,4)),"",OFFSET(raw!$B$2,Progress!H74,4))</f>
        <v>0.3548611111111111</v>
      </c>
      <c r="T74" s="10">
        <f ca="1">IF(ISERROR(OFFSET(raw!$B$2,Progress!I74,4)),"",OFFSET(raw!$B$2,Progress!I74,4))</f>
        <v>0.3770833333333334</v>
      </c>
      <c r="U74" s="10">
        <f ca="1">IF(ISERROR(OFFSET(raw!$B$2,Progress!J74,4)),"",OFFSET(raw!$B$2,Progress!J74,4))</f>
        <v>0.4159722222222222</v>
      </c>
      <c r="V74" s="10">
        <f ca="1">IF(ISERROR(OFFSET(raw!$B$2,Progress!K74,4)),"",OFFSET(raw!$B$2,Progress!K74,4))</f>
        <v>0.4458333333333333</v>
      </c>
      <c r="W74" s="10">
        <f ca="1">IF(ISERROR(OFFSET(raw!$B$2,Progress!L74,4)),"",OFFSET(raw!$B$2,Progress!L74,4))</f>
        <v>0.4763888888888889</v>
      </c>
      <c r="X74" s="10">
        <f ca="1">IF(ISERROR(OFFSET(raw!$B$2,Progress!M74,4)),"",OFFSET(raw!$B$2,Progress!M74,4))</f>
        <v>0.5027777777777778</v>
      </c>
      <c r="Y74" s="11">
        <f ca="1">IF(ISERROR(OFFSET(raw!$B$2,Progress!N74,4)),"",OFFSET(raw!$B$2,Progress!N74,4))</f>
        <v>0.5159722222222222</v>
      </c>
      <c r="Z74" s="12">
        <f t="shared" si="55"/>
        <v>0.2576388888888888</v>
      </c>
      <c r="AA74" s="13">
        <f t="shared" si="43"/>
        <v>0.2577128888888888</v>
      </c>
      <c r="AB74" s="8">
        <f t="shared" si="40"/>
        <v>116</v>
      </c>
      <c r="AC74" s="9">
        <f ca="1" t="shared" si="57"/>
        <v>1</v>
      </c>
      <c r="AD74">
        <f t="shared" si="44"/>
        <v>1.0702128888888889</v>
      </c>
      <c r="AE74">
        <f t="shared" si="45"/>
        <v>2.067226777777778</v>
      </c>
      <c r="AF74">
        <f t="shared" si="46"/>
      </c>
      <c r="AG74">
        <f t="shared" si="47"/>
        <v>4.064587888888888</v>
      </c>
      <c r="AH74">
        <f t="shared" si="48"/>
        <v>5.0623656666666665</v>
      </c>
      <c r="AI74">
        <f t="shared" si="49"/>
        <v>6.058476777777777</v>
      </c>
      <c r="AJ74">
        <f t="shared" si="50"/>
        <v>7.055490666666667</v>
      </c>
      <c r="AK74">
        <f t="shared" si="51"/>
        <v>8.05243511111111</v>
      </c>
      <c r="AL74">
        <f t="shared" si="52"/>
        <v>9.049796222222222</v>
      </c>
      <c r="AM74">
        <f t="shared" si="53"/>
        <v>10.048476777777777</v>
      </c>
      <c r="AN74">
        <f t="shared" si="56"/>
        <v>10.048476777777777</v>
      </c>
      <c r="AO74" s="30">
        <f t="shared" si="31"/>
        <v>0</v>
      </c>
      <c r="AP74" s="30">
        <f t="shared" si="32"/>
        <v>0</v>
      </c>
      <c r="AQ74" s="30"/>
      <c r="AR74" s="30">
        <f t="shared" si="33"/>
        <v>0</v>
      </c>
      <c r="AS74" s="30">
        <f t="shared" si="34"/>
        <v>0</v>
      </c>
      <c r="AT74" s="30">
        <f t="shared" si="35"/>
        <v>1</v>
      </c>
      <c r="AU74" s="30">
        <f t="shared" si="36"/>
        <v>0</v>
      </c>
      <c r="AV74" s="30">
        <f t="shared" si="37"/>
        <v>0</v>
      </c>
      <c r="AW74" s="30">
        <f t="shared" si="38"/>
        <v>0</v>
      </c>
      <c r="AX74" s="30">
        <f t="shared" si="39"/>
        <v>1</v>
      </c>
    </row>
    <row r="75" spans="1:50" ht="16.5">
      <c r="A75" s="8">
        <f>ROW()</f>
        <v>75</v>
      </c>
      <c r="B75" s="8">
        <f ca="1" t="shared" si="41"/>
        <v>2306</v>
      </c>
      <c r="C75" s="8" t="str">
        <f t="shared" si="42"/>
        <v>23</v>
      </c>
      <c r="D75" s="59">
        <v>0.25833333333333336</v>
      </c>
      <c r="E75" s="8">
        <f>IF(ISERROR(MATCH(E$1&amp;$B75,raw!$C$3:$C$1001,0)),"",MATCH(E$1&amp;$B75,raw!$C$3:$C$1001,0))</f>
        <v>6</v>
      </c>
      <c r="F75" s="8">
        <f>IF(ISERROR(MATCH(F$1&amp;$B75,raw!$C$3:$C$1001,0)),"",MATCH(F$1&amp;$B75,raw!$C$3:$C$1001,0))</f>
        <v>44</v>
      </c>
      <c r="G75" s="8">
        <f>IF(ISERROR(MATCH(G$1&amp;$B75,raw!$C$3:$C$1001,0)),"",MATCH(G$1&amp;$B75,raw!$C$3:$C$1001,0))</f>
      </c>
      <c r="H75" s="8">
        <f>IF(ISERROR(MATCH(H$1&amp;$B75,raw!$C$3:$C$1001,0)),"",MATCH(H$1&amp;$B75,raw!$C$3:$C$1001,0))</f>
        <v>60</v>
      </c>
      <c r="I75" s="8">
        <f>IF(ISERROR(MATCH(I$1&amp;$B75,raw!$C$3:$C$1001,0)),"",MATCH(I$1&amp;$B75,raw!$C$3:$C$1001,0))</f>
        <v>89</v>
      </c>
      <c r="J75" s="8">
        <f>IF(ISERROR(MATCH(J$1&amp;$B75,raw!$C$3:$C$1001,0)),"",MATCH(J$1&amp;$B75,raw!$C$3:$C$1001,0))</f>
        <v>139</v>
      </c>
      <c r="K75" s="8">
        <f>IF(ISERROR(MATCH(K$1&amp;$B75,raw!$C$3:$C$1001,0)),"",MATCH(K$1&amp;$B75,raw!$C$3:$C$1001,0))</f>
        <v>157</v>
      </c>
      <c r="L75" s="8">
        <f>IF(ISERROR(MATCH(L$1&amp;$B75,raw!$C$3:$C$1001,0)),"",MATCH(L$1&amp;$B75,raw!$C$3:$C$1001,0))</f>
        <v>220</v>
      </c>
      <c r="M75" s="8">
        <f>IF(ISERROR(MATCH(M$1&amp;$B75,raw!$C$3:$C$1001,0)),"",MATCH(M$1&amp;$B75,raw!$C$3:$C$1001,0))</f>
        <v>268</v>
      </c>
      <c r="N75" s="9">
        <f>IF(ISERROR(MATCH(N$1&amp;$B75,raw!$C$3:$C$1001,0)),"",MATCH(N$1&amp;$B75,raw!$C$3:$C$1001,0))</f>
        <v>290</v>
      </c>
      <c r="O75" s="10">
        <f t="shared" si="54"/>
        <v>0.25833333333333336</v>
      </c>
      <c r="P75" s="10">
        <f ca="1">IF(ISERROR(OFFSET(raw!$B$2,Progress!E75,4)),"",OFFSET(raw!$B$2,Progress!E75,4))</f>
        <v>0.29930555555555555</v>
      </c>
      <c r="Q75" s="10">
        <f ca="1">IF(ISERROR(OFFSET(raw!$B$2,Progress!F75,4)),"",OFFSET(raw!$B$2,Progress!F75,4))</f>
        <v>0.3298611111111111</v>
      </c>
      <c r="R75" s="10">
        <f ca="1">IF(ISERROR(OFFSET(raw!$B$2,Progress!G75,4)),"",OFFSET(raw!$B$2,Progress!G75,4))</f>
      </c>
      <c r="S75" s="10">
        <f ca="1">IF(ISERROR(OFFSET(raw!$B$2,Progress!H75,4)),"",OFFSET(raw!$B$2,Progress!H75,4))</f>
        <v>0.3597222222222222</v>
      </c>
      <c r="T75" s="10">
        <f ca="1">IF(ISERROR(OFFSET(raw!$B$2,Progress!I75,4)),"",OFFSET(raw!$B$2,Progress!I75,4))</f>
        <v>0.3840277777777778</v>
      </c>
      <c r="U75" s="10">
        <f ca="1">IF(ISERROR(OFFSET(raw!$B$2,Progress!J75,4)),"",OFFSET(raw!$B$2,Progress!J75,4))</f>
        <v>0.43124999999999997</v>
      </c>
      <c r="V75" s="10">
        <f ca="1">IF(ISERROR(OFFSET(raw!$B$2,Progress!K75,4)),"",OFFSET(raw!$B$2,Progress!K75,4))</f>
        <v>0.46388888888888885</v>
      </c>
      <c r="W75" s="10">
        <f ca="1">IF(ISERROR(OFFSET(raw!$B$2,Progress!L75,4)),"",OFFSET(raw!$B$2,Progress!L75,4))</f>
        <v>0.5041666666666667</v>
      </c>
      <c r="X75" s="10">
        <f ca="1">IF(ISERROR(OFFSET(raw!$B$2,Progress!M75,4)),"",OFFSET(raw!$B$2,Progress!M75,4))</f>
        <v>0.5416666666666666</v>
      </c>
      <c r="Y75" s="11">
        <f ca="1">IF(ISERROR(OFFSET(raw!$B$2,Progress!N75,4)),"",OFFSET(raw!$B$2,Progress!N75,4))</f>
        <v>0.5576388888888889</v>
      </c>
      <c r="Z75" s="12">
        <f t="shared" si="55"/>
        <v>0.29930555555555555</v>
      </c>
      <c r="AA75" s="13">
        <f t="shared" si="43"/>
        <v>0.29938055555555554</v>
      </c>
      <c r="AB75" s="8">
        <f t="shared" si="40"/>
        <v>116</v>
      </c>
      <c r="AC75" s="9">
        <f ca="1" t="shared" si="57"/>
        <v>3</v>
      </c>
      <c r="AD75">
        <f t="shared" si="44"/>
        <v>1.0701444444444446</v>
      </c>
      <c r="AE75">
        <f t="shared" si="45"/>
        <v>2.0670888888888888</v>
      </c>
      <c r="AF75">
        <f t="shared" si="46"/>
      </c>
      <c r="AG75">
        <f t="shared" si="47"/>
        <v>4.064102777777777</v>
      </c>
      <c r="AH75">
        <f t="shared" si="48"/>
        <v>5.061672222222222</v>
      </c>
      <c r="AI75">
        <f t="shared" si="49"/>
        <v>6.05695</v>
      </c>
      <c r="AJ75">
        <f t="shared" si="50"/>
        <v>7.053686111111111</v>
      </c>
      <c r="AK75">
        <f t="shared" si="51"/>
        <v>8.049658333333333</v>
      </c>
      <c r="AL75">
        <f t="shared" si="52"/>
        <v>9.045908333333333</v>
      </c>
      <c r="AM75">
        <f t="shared" si="53"/>
        <v>10.044311111111112</v>
      </c>
      <c r="AN75">
        <f t="shared" si="56"/>
        <v>10.044311111111112</v>
      </c>
      <c r="AO75" s="30">
        <f>IF(OR((P75-O75)&gt;$BB$2,(P75-O75)&lt;$BC$2,(P75-O75)&lt;0),1,0)</f>
        <v>0</v>
      </c>
      <c r="AP75" s="30">
        <f>IF(OR((Q75-P75)&gt;$BB$3,(Q75-P75)&lt;$BC$3,(Q75-P75)&lt;0),1,0)</f>
        <v>0</v>
      </c>
      <c r="AQ75" s="30"/>
      <c r="AR75" s="30">
        <f>IF(OR((S75-Q75)&gt;($BB$4+$BB$5),(S75-Q75)&lt;($BC$4+$BC$5),(S75-Q75)&lt;0),1,0)</f>
        <v>0</v>
      </c>
      <c r="AS75" s="30">
        <f>IF(OR((T75-S75)&gt;$BB$6,(T75-S75)&lt;$BC$6,(T75-S75)&lt;0),1,0)</f>
        <v>0</v>
      </c>
      <c r="AT75" s="30">
        <f>IF(OR((U75-T75)&gt;$BB$7,(U75-T75)&lt;$BC$7,(U75-T75)&lt;0),1,0)</f>
        <v>0</v>
      </c>
      <c r="AU75" s="30">
        <f>IF(OR((V75-U75)&gt;$BB$8,(V75-U75)&lt;$BC$8,(V75-U75)&lt;0),1,0)</f>
        <v>0</v>
      </c>
      <c r="AV75" s="30">
        <f>IF(OR((W75-V75)&gt;$BB$9,(W75-V75)&lt;$BC$9,(W75-V75)&lt;0),1,0)</f>
        <v>0</v>
      </c>
      <c r="AW75" s="30">
        <f>IF(OR((X75-W75)&gt;$BB$10,(X75-W75)&lt;$BC$10,(X75-W75)&lt;0),1,0)</f>
        <v>0</v>
      </c>
      <c r="AX75" s="30">
        <f>IF(OR((Y75-X75)&gt;$BB$11,(Y75-X75)&lt;$BC$11,(Y75-X75)&lt;0),1,0)</f>
        <v>0</v>
      </c>
    </row>
    <row r="76" spans="1:50" ht="16.5">
      <c r="A76" s="8">
        <f>ROW()</f>
        <v>76</v>
      </c>
      <c r="B76" s="8">
        <f ca="1" t="shared" si="41"/>
        <v>2401</v>
      </c>
      <c r="C76" s="8" t="str">
        <f t="shared" si="42"/>
        <v>24</v>
      </c>
      <c r="D76" s="59">
        <v>0.4618055555555556</v>
      </c>
      <c r="E76" s="8">
        <f>IF(ISERROR(MATCH(E$1&amp;$B76,raw!$C$3:$C$1001,0)),"",MATCH(E$1&amp;$B76,raw!$C$3:$C$1001,0))</f>
      </c>
      <c r="F76" s="8">
        <f>IF(ISERROR(MATCH(F$1&amp;$B76,raw!$C$3:$C$1001,0)),"",MATCH(F$1&amp;$B76,raw!$C$3:$C$1001,0))</f>
      </c>
      <c r="G76" s="8">
        <f>IF(ISERROR(MATCH(G$1&amp;$B76,raw!$C$3:$C$1001,0)),"",MATCH(G$1&amp;$B76,raw!$C$3:$C$1001,0))</f>
      </c>
      <c r="H76" s="8">
        <f>IF(ISERROR(MATCH(H$1&amp;$B76,raw!$C$3:$C$1001,0)),"",MATCH(H$1&amp;$B76,raw!$C$3:$C$1001,0))</f>
      </c>
      <c r="I76" s="8">
        <f>IF(ISERROR(MATCH(I$1&amp;$B76,raw!$C$3:$C$1001,0)),"",MATCH(I$1&amp;$B76,raw!$C$3:$C$1001,0))</f>
      </c>
      <c r="J76" s="8">
        <f>IF(ISERROR(MATCH(J$1&amp;$B76,raw!$C$3:$C$1001,0)),"",MATCH(J$1&amp;$B76,raw!$C$3:$C$1001,0))</f>
      </c>
      <c r="K76" s="8">
        <f>IF(ISERROR(MATCH(K$1&amp;$B76,raw!$C$3:$C$1001,0)),"",MATCH(K$1&amp;$B76,raw!$C$3:$C$1001,0))</f>
      </c>
      <c r="L76" s="8">
        <f>IF(ISERROR(MATCH(L$1&amp;$B76,raw!$C$3:$C$1001,0)),"",MATCH(L$1&amp;$B76,raw!$C$3:$C$1001,0))</f>
      </c>
      <c r="M76" s="8">
        <f>IF(ISERROR(MATCH(M$1&amp;$B76,raw!$C$3:$C$1001,0)),"",MATCH(M$1&amp;$B76,raw!$C$3:$C$1001,0))</f>
      </c>
      <c r="N76" s="9">
        <f>IF(ISERROR(MATCH(N$1&amp;$B76,raw!$C$3:$C$1001,0)),"",MATCH(N$1&amp;$B76,raw!$C$3:$C$1001,0))</f>
        <v>514</v>
      </c>
      <c r="O76" s="10">
        <f t="shared" si="54"/>
        <v>0.4618055555555556</v>
      </c>
      <c r="P76" s="10">
        <f ca="1">IF(ISERROR(OFFSET(raw!$B$2,Progress!E76,4)),"",OFFSET(raw!$B$2,Progress!E76,4))</f>
      </c>
      <c r="Q76" s="10">
        <f ca="1">IF(ISERROR(OFFSET(raw!$B$2,Progress!F76,4)),"",OFFSET(raw!$B$2,Progress!F76,4))</f>
      </c>
      <c r="R76" s="10">
        <f ca="1">IF(ISERROR(OFFSET(raw!$B$2,Progress!G76,4)),"",OFFSET(raw!$B$2,Progress!G76,4))</f>
      </c>
      <c r="S76" s="10">
        <f ca="1">IF(ISERROR(OFFSET(raw!$B$2,Progress!H76,4)),"",OFFSET(raw!$B$2,Progress!H76,4))</f>
      </c>
      <c r="T76" s="10">
        <f ca="1">IF(ISERROR(OFFSET(raw!$B$2,Progress!I76,4)),"",OFFSET(raw!$B$2,Progress!I76,4))</f>
      </c>
      <c r="U76" s="10">
        <f ca="1">IF(ISERROR(OFFSET(raw!$B$2,Progress!J76,4)),"",OFFSET(raw!$B$2,Progress!J76,4))</f>
      </c>
      <c r="V76" s="10">
        <f ca="1">IF(ISERROR(OFFSET(raw!$B$2,Progress!K76,4)),"",OFFSET(raw!$B$2,Progress!K76,4))</f>
      </c>
      <c r="W76" s="10">
        <f ca="1">IF(ISERROR(OFFSET(raw!$B$2,Progress!L76,4)),"",OFFSET(raw!$B$2,Progress!L76,4))</f>
      </c>
      <c r="X76" s="10">
        <f ca="1">IF(ISERROR(OFFSET(raw!$B$2,Progress!M76,4)),"",OFFSET(raw!$B$2,Progress!M76,4))</f>
      </c>
      <c r="Y76" s="11">
        <f ca="1">IF(ISERROR(OFFSET(raw!$B$2,Progress!N76,4)),"",OFFSET(raw!$B$2,Progress!N76,4))</f>
        <v>0.6833333333333332</v>
      </c>
      <c r="Z76" s="12">
        <f t="shared" si="55"/>
        <v>0.22152777777777766</v>
      </c>
      <c r="AA76" s="13">
        <f t="shared" si="43"/>
        <v>0.22160377777777765</v>
      </c>
      <c r="AB76" s="8">
        <f t="shared" si="40"/>
        <v>117</v>
      </c>
      <c r="AC76" s="9">
        <f ca="1" t="shared" si="57"/>
        <v>20</v>
      </c>
      <c r="AD76">
        <f t="shared" si="44"/>
      </c>
      <c r="AE76">
        <f t="shared" si="45"/>
      </c>
      <c r="AF76">
        <f t="shared" si="46"/>
      </c>
      <c r="AG76">
        <f t="shared" si="47"/>
      </c>
      <c r="AH76">
        <f t="shared" si="48"/>
      </c>
      <c r="AI76">
        <f t="shared" si="49"/>
      </c>
      <c r="AJ76">
        <f t="shared" si="50"/>
      </c>
      <c r="AK76">
        <f t="shared" si="51"/>
      </c>
      <c r="AL76">
        <f t="shared" si="52"/>
      </c>
      <c r="AM76">
        <f t="shared" si="53"/>
        <v>10.031742666666666</v>
      </c>
      <c r="AN76">
        <f t="shared" si="56"/>
        <v>10.031742666666666</v>
      </c>
      <c r="AO76" s="30" t="e">
        <f aca="true" t="shared" si="58" ref="AO76:AO87">IF(OR((P76-O76)&gt;$BB$2,(P76-O76)&lt;$BC$2,(P76-O76)&lt;0),1,0)</f>
        <v>#VALUE!</v>
      </c>
      <c r="AP76" s="30" t="e">
        <f aca="true" t="shared" si="59" ref="AP76:AP87">IF(OR((Q76-P76)&gt;$BB$3,(Q76-P76)&lt;$BC$3,(Q76-P76)&lt;0),1,0)</f>
        <v>#VALUE!</v>
      </c>
      <c r="AQ76" s="30"/>
      <c r="AR76" s="30" t="e">
        <f aca="true" t="shared" si="60" ref="AR76:AR87">IF(OR((S76-Q76)&gt;($BB$4+$BB$5),(S76-Q76)&lt;($BC$4+$BC$5),(S76-Q76)&lt;0),1,0)</f>
        <v>#VALUE!</v>
      </c>
      <c r="AS76" s="30" t="e">
        <f aca="true" t="shared" si="61" ref="AS76:AS87">IF(OR((T76-S76)&gt;$BB$6,(T76-S76)&lt;$BC$6,(T76-S76)&lt;0),1,0)</f>
        <v>#VALUE!</v>
      </c>
      <c r="AT76" s="30" t="e">
        <f aca="true" t="shared" si="62" ref="AT76:AT87">IF(OR((U76-T76)&gt;$BB$7,(U76-T76)&lt;$BC$7,(U76-T76)&lt;0),1,0)</f>
        <v>#VALUE!</v>
      </c>
      <c r="AU76" s="30" t="e">
        <f aca="true" t="shared" si="63" ref="AU76:AU87">IF(OR((V76-U76)&gt;$BB$8,(V76-U76)&lt;$BC$8,(V76-U76)&lt;0),1,0)</f>
        <v>#VALUE!</v>
      </c>
      <c r="AV76" s="30" t="e">
        <f aca="true" t="shared" si="64" ref="AV76:AV87">IF(OR((W76-V76)&gt;$BB$9,(W76-V76)&lt;$BC$9,(W76-V76)&lt;0),1,0)</f>
        <v>#VALUE!</v>
      </c>
      <c r="AW76" s="30" t="e">
        <f aca="true" t="shared" si="65" ref="AW76:AW87">IF(OR((X76-W76)&gt;$BB$10,(X76-W76)&lt;$BC$10,(X76-W76)&lt;0),1,0)</f>
        <v>#VALUE!</v>
      </c>
      <c r="AX76" s="30" t="e">
        <f aca="true" t="shared" si="66" ref="AX76:AX87">IF(OR((Y76-X76)&gt;$BB$11,(Y76-X76)&lt;$BC$11,(Y76-X76)&lt;0),1,0)</f>
        <v>#VALUE!</v>
      </c>
    </row>
    <row r="77" spans="1:50" ht="16.5">
      <c r="A77" s="8">
        <f>ROW()</f>
        <v>77</v>
      </c>
      <c r="B77" s="8">
        <f ca="1" t="shared" si="41"/>
        <v>2402</v>
      </c>
      <c r="C77" s="8" t="str">
        <f t="shared" si="42"/>
        <v>24</v>
      </c>
      <c r="D77" s="59">
        <v>0.4618055555555556</v>
      </c>
      <c r="E77" s="8">
        <f>IF(ISERROR(MATCH(E$1&amp;$B77,raw!$C$3:$C$1001,0)),"",MATCH(E$1&amp;$B77,raw!$C$3:$C$1001,0))</f>
      </c>
      <c r="F77" s="8">
        <f>IF(ISERROR(MATCH(F$1&amp;$B77,raw!$C$3:$C$1001,0)),"",MATCH(F$1&amp;$B77,raw!$C$3:$C$1001,0))</f>
      </c>
      <c r="G77" s="8">
        <f>IF(ISERROR(MATCH(G$1&amp;$B77,raw!$C$3:$C$1001,0)),"",MATCH(G$1&amp;$B77,raw!$C$3:$C$1001,0))</f>
      </c>
      <c r="H77" s="8">
        <f>IF(ISERROR(MATCH(H$1&amp;$B77,raw!$C$3:$C$1001,0)),"",MATCH(H$1&amp;$B77,raw!$C$3:$C$1001,0))</f>
      </c>
      <c r="I77" s="8">
        <f>IF(ISERROR(MATCH(I$1&amp;$B77,raw!$C$3:$C$1001,0)),"",MATCH(I$1&amp;$B77,raw!$C$3:$C$1001,0))</f>
      </c>
      <c r="J77" s="8">
        <f>IF(ISERROR(MATCH(J$1&amp;$B77,raw!$C$3:$C$1001,0)),"",MATCH(J$1&amp;$B77,raw!$C$3:$C$1001,0))</f>
      </c>
      <c r="K77" s="8">
        <f>IF(ISERROR(MATCH(K$1&amp;$B77,raw!$C$3:$C$1001,0)),"",MATCH(K$1&amp;$B77,raw!$C$3:$C$1001,0))</f>
      </c>
      <c r="L77" s="8">
        <f>IF(ISERROR(MATCH(L$1&amp;$B77,raw!$C$3:$C$1001,0)),"",MATCH(L$1&amp;$B77,raw!$C$3:$C$1001,0))</f>
      </c>
      <c r="M77" s="8">
        <f>IF(ISERROR(MATCH(M$1&amp;$B77,raw!$C$3:$C$1001,0)),"",MATCH(M$1&amp;$B77,raw!$C$3:$C$1001,0))</f>
      </c>
      <c r="N77" s="9">
        <f>IF(ISERROR(MATCH(N$1&amp;$B77,raw!$C$3:$C$1001,0)),"",MATCH(N$1&amp;$B77,raw!$C$3:$C$1001,0))</f>
        <v>479</v>
      </c>
      <c r="O77" s="10">
        <f t="shared" si="54"/>
        <v>0.4618055555555556</v>
      </c>
      <c r="P77" s="10">
        <f ca="1">IF(ISERROR(OFFSET(raw!$B$2,Progress!E77,4)),"",OFFSET(raw!$B$2,Progress!E77,4))</f>
      </c>
      <c r="Q77" s="10">
        <f ca="1">IF(ISERROR(OFFSET(raw!$B$2,Progress!F77,4)),"",OFFSET(raw!$B$2,Progress!F77,4))</f>
      </c>
      <c r="R77" s="10">
        <f ca="1">IF(ISERROR(OFFSET(raw!$B$2,Progress!G77,4)),"",OFFSET(raw!$B$2,Progress!G77,4))</f>
      </c>
      <c r="S77" s="10">
        <f ca="1">IF(ISERROR(OFFSET(raw!$B$2,Progress!H77,4)),"",OFFSET(raw!$B$2,Progress!H77,4))</f>
      </c>
      <c r="T77" s="10">
        <f ca="1">IF(ISERROR(OFFSET(raw!$B$2,Progress!I77,4)),"",OFFSET(raw!$B$2,Progress!I77,4))</f>
      </c>
      <c r="U77" s="10">
        <f ca="1">IF(ISERROR(OFFSET(raw!$B$2,Progress!J77,4)),"",OFFSET(raw!$B$2,Progress!J77,4))</f>
      </c>
      <c r="V77" s="10">
        <f ca="1">IF(ISERROR(OFFSET(raw!$B$2,Progress!K77,4)),"",OFFSET(raw!$B$2,Progress!K77,4))</f>
      </c>
      <c r="W77" s="10">
        <f ca="1">IF(ISERROR(OFFSET(raw!$B$2,Progress!L77,4)),"",OFFSET(raw!$B$2,Progress!L77,4))</f>
      </c>
      <c r="X77" s="10">
        <f ca="1">IF(ISERROR(OFFSET(raw!$B$2,Progress!M77,4)),"",OFFSET(raw!$B$2,Progress!M77,4))</f>
      </c>
      <c r="Y77" s="11">
        <f ca="1">IF(ISERROR(OFFSET(raw!$B$2,Progress!N77,4)),"",OFFSET(raw!$B$2,Progress!N77,4))</f>
        <v>0.6881944444444444</v>
      </c>
      <c r="Z77" s="12">
        <f t="shared" si="55"/>
        <v>0.22638888888888886</v>
      </c>
      <c r="AA77" s="13">
        <f t="shared" si="43"/>
        <v>0.22646588888888886</v>
      </c>
      <c r="AB77" s="8">
        <f t="shared" si="40"/>
        <v>117</v>
      </c>
      <c r="AC77" s="9">
        <f ca="1" t="shared" si="57"/>
        <v>21</v>
      </c>
      <c r="AD77">
        <f t="shared" si="44"/>
      </c>
      <c r="AE77">
        <f t="shared" si="45"/>
      </c>
      <c r="AF77">
        <f t="shared" si="46"/>
      </c>
      <c r="AG77">
        <f t="shared" si="47"/>
      </c>
      <c r="AH77">
        <f t="shared" si="48"/>
      </c>
      <c r="AI77">
        <f t="shared" si="49"/>
      </c>
      <c r="AJ77">
        <f t="shared" si="50"/>
      </c>
      <c r="AK77">
        <f t="shared" si="51"/>
      </c>
      <c r="AL77">
        <f t="shared" si="52"/>
      </c>
      <c r="AM77">
        <f t="shared" si="53"/>
        <v>10.031257555555555</v>
      </c>
      <c r="AN77">
        <f t="shared" si="56"/>
        <v>10.031257555555555</v>
      </c>
      <c r="AO77" s="30" t="e">
        <f t="shared" si="58"/>
        <v>#VALUE!</v>
      </c>
      <c r="AP77" s="30" t="e">
        <f t="shared" si="59"/>
        <v>#VALUE!</v>
      </c>
      <c r="AQ77" s="30"/>
      <c r="AR77" s="30" t="e">
        <f t="shared" si="60"/>
        <v>#VALUE!</v>
      </c>
      <c r="AS77" s="30" t="e">
        <f t="shared" si="61"/>
        <v>#VALUE!</v>
      </c>
      <c r="AT77" s="30" t="e">
        <f t="shared" si="62"/>
        <v>#VALUE!</v>
      </c>
      <c r="AU77" s="30" t="e">
        <f t="shared" si="63"/>
        <v>#VALUE!</v>
      </c>
      <c r="AV77" s="30" t="e">
        <f t="shared" si="64"/>
        <v>#VALUE!</v>
      </c>
      <c r="AW77" s="30" t="e">
        <f t="shared" si="65"/>
        <v>#VALUE!</v>
      </c>
      <c r="AX77" s="30" t="e">
        <f t="shared" si="66"/>
        <v>#VALUE!</v>
      </c>
    </row>
    <row r="78" spans="1:50" ht="16.5">
      <c r="A78" s="8">
        <f>ROW()</f>
        <v>78</v>
      </c>
      <c r="B78" s="8">
        <f ca="1" t="shared" si="41"/>
        <v>2403</v>
      </c>
      <c r="C78" s="8" t="str">
        <f t="shared" si="42"/>
        <v>24</v>
      </c>
      <c r="D78" s="59">
        <v>0.4618055555555556</v>
      </c>
      <c r="E78" s="8">
        <f>IF(ISERROR(MATCH(E$1&amp;$B78,raw!$C$3:$C$1001,0)),"",MATCH(E$1&amp;$B78,raw!$C$3:$C$1001,0))</f>
      </c>
      <c r="F78" s="8">
        <f>IF(ISERROR(MATCH(F$1&amp;$B78,raw!$C$3:$C$1001,0)),"",MATCH(F$1&amp;$B78,raw!$C$3:$C$1001,0))</f>
      </c>
      <c r="G78" s="8">
        <f>IF(ISERROR(MATCH(G$1&amp;$B78,raw!$C$3:$C$1001,0)),"",MATCH(G$1&amp;$B78,raw!$C$3:$C$1001,0))</f>
      </c>
      <c r="H78" s="8">
        <f>IF(ISERROR(MATCH(H$1&amp;$B78,raw!$C$3:$C$1001,0)),"",MATCH(H$1&amp;$B78,raw!$C$3:$C$1001,0))</f>
      </c>
      <c r="I78" s="8">
        <f>IF(ISERROR(MATCH(I$1&amp;$B78,raw!$C$3:$C$1001,0)),"",MATCH(I$1&amp;$B78,raw!$C$3:$C$1001,0))</f>
      </c>
      <c r="J78" s="8">
        <f>IF(ISERROR(MATCH(J$1&amp;$B78,raw!$C$3:$C$1001,0)),"",MATCH(J$1&amp;$B78,raw!$C$3:$C$1001,0))</f>
      </c>
      <c r="K78" s="8">
        <f>IF(ISERROR(MATCH(K$1&amp;$B78,raw!$C$3:$C$1001,0)),"",MATCH(K$1&amp;$B78,raw!$C$3:$C$1001,0))</f>
      </c>
      <c r="L78" s="8">
        <f>IF(ISERROR(MATCH(L$1&amp;$B78,raw!$C$3:$C$1001,0)),"",MATCH(L$1&amp;$B78,raw!$C$3:$C$1001,0))</f>
      </c>
      <c r="M78" s="8">
        <f>IF(ISERROR(MATCH(M$1&amp;$B78,raw!$C$3:$C$1001,0)),"",MATCH(M$1&amp;$B78,raw!$C$3:$C$1001,0))</f>
      </c>
      <c r="N78" s="9">
        <f>IF(ISERROR(MATCH(N$1&amp;$B78,raw!$C$3:$C$1001,0)),"",MATCH(N$1&amp;$B78,raw!$C$3:$C$1001,0))</f>
        <v>456</v>
      </c>
      <c r="O78" s="10">
        <f t="shared" si="54"/>
        <v>0.4618055555555556</v>
      </c>
      <c r="P78" s="10">
        <f ca="1">IF(ISERROR(OFFSET(raw!$B$2,Progress!E78,4)),"",OFFSET(raw!$B$2,Progress!E78,4))</f>
      </c>
      <c r="Q78" s="10">
        <f ca="1">IF(ISERROR(OFFSET(raw!$B$2,Progress!F78,4)),"",OFFSET(raw!$B$2,Progress!F78,4))</f>
      </c>
      <c r="R78" s="10">
        <f ca="1">IF(ISERROR(OFFSET(raw!$B$2,Progress!G78,4)),"",OFFSET(raw!$B$2,Progress!G78,4))</f>
      </c>
      <c r="S78" s="10">
        <f ca="1">IF(ISERROR(OFFSET(raw!$B$2,Progress!H78,4)),"",OFFSET(raw!$B$2,Progress!H78,4))</f>
      </c>
      <c r="T78" s="10">
        <f ca="1">IF(ISERROR(OFFSET(raw!$B$2,Progress!I78,4)),"",OFFSET(raw!$B$2,Progress!I78,4))</f>
      </c>
      <c r="U78" s="10">
        <f ca="1">IF(ISERROR(OFFSET(raw!$B$2,Progress!J78,4)),"",OFFSET(raw!$B$2,Progress!J78,4))</f>
      </c>
      <c r="V78" s="10">
        <f ca="1">IF(ISERROR(OFFSET(raw!$B$2,Progress!K78,4)),"",OFFSET(raw!$B$2,Progress!K78,4))</f>
      </c>
      <c r="W78" s="10">
        <f ca="1">IF(ISERROR(OFFSET(raw!$B$2,Progress!L78,4)),"",OFFSET(raw!$B$2,Progress!L78,4))</f>
      </c>
      <c r="X78" s="10">
        <f ca="1">IF(ISERROR(OFFSET(raw!$B$2,Progress!M78,4)),"",OFFSET(raw!$B$2,Progress!M78,4))</f>
      </c>
      <c r="Y78" s="11">
        <f ca="1">IF(ISERROR(OFFSET(raw!$B$2,Progress!N78,4)),"",OFFSET(raw!$B$2,Progress!N78,4))</f>
        <v>0.6784722222222223</v>
      </c>
      <c r="Z78" s="12">
        <f t="shared" si="55"/>
        <v>0.21666666666666667</v>
      </c>
      <c r="AA78" s="13">
        <f t="shared" si="43"/>
        <v>0.21674466666666667</v>
      </c>
      <c r="AB78" s="8">
        <f t="shared" si="40"/>
        <v>117</v>
      </c>
      <c r="AC78" s="9">
        <f ca="1" t="shared" si="57"/>
        <v>15</v>
      </c>
      <c r="AD78">
        <f t="shared" si="44"/>
      </c>
      <c r="AE78">
        <f t="shared" si="45"/>
      </c>
      <c r="AF78">
        <f t="shared" si="46"/>
      </c>
      <c r="AG78">
        <f t="shared" si="47"/>
      </c>
      <c r="AH78">
        <f t="shared" si="48"/>
      </c>
      <c r="AI78">
        <f t="shared" si="49"/>
      </c>
      <c r="AJ78">
        <f t="shared" si="50"/>
      </c>
      <c r="AK78">
        <f t="shared" si="51"/>
      </c>
      <c r="AL78">
        <f t="shared" si="52"/>
      </c>
      <c r="AM78">
        <f t="shared" si="53"/>
        <v>10.032230777777778</v>
      </c>
      <c r="AN78">
        <f t="shared" si="56"/>
        <v>10.032230777777778</v>
      </c>
      <c r="AO78" s="30" t="e">
        <f t="shared" si="58"/>
        <v>#VALUE!</v>
      </c>
      <c r="AP78" s="30" t="e">
        <f t="shared" si="59"/>
        <v>#VALUE!</v>
      </c>
      <c r="AQ78" s="30"/>
      <c r="AR78" s="30" t="e">
        <f t="shared" si="60"/>
        <v>#VALUE!</v>
      </c>
      <c r="AS78" s="30" t="e">
        <f t="shared" si="61"/>
        <v>#VALUE!</v>
      </c>
      <c r="AT78" s="30" t="e">
        <f t="shared" si="62"/>
        <v>#VALUE!</v>
      </c>
      <c r="AU78" s="30" t="e">
        <f t="shared" si="63"/>
        <v>#VALUE!</v>
      </c>
      <c r="AV78" s="30" t="e">
        <f t="shared" si="64"/>
        <v>#VALUE!</v>
      </c>
      <c r="AW78" s="30" t="e">
        <f t="shared" si="65"/>
        <v>#VALUE!</v>
      </c>
      <c r="AX78" s="30" t="e">
        <f t="shared" si="66"/>
        <v>#VALUE!</v>
      </c>
    </row>
    <row r="79" spans="1:50" ht="16.5">
      <c r="A79" s="8">
        <f>ROW()</f>
        <v>79</v>
      </c>
      <c r="B79" s="8">
        <f ca="1" t="shared" si="41"/>
        <v>2404</v>
      </c>
      <c r="C79" s="8" t="str">
        <f t="shared" si="42"/>
        <v>24</v>
      </c>
      <c r="D79" s="59">
        <v>0.4618055555555556</v>
      </c>
      <c r="E79" s="8">
        <f>IF(ISERROR(MATCH(E$1&amp;$B79,raw!$C$3:$C$1001,0)),"",MATCH(E$1&amp;$B79,raw!$C$3:$C$1001,0))</f>
      </c>
      <c r="F79" s="8">
        <f>IF(ISERROR(MATCH(F$1&amp;$B79,raw!$C$3:$C$1001,0)),"",MATCH(F$1&amp;$B79,raw!$C$3:$C$1001,0))</f>
      </c>
      <c r="G79" s="8">
        <f>IF(ISERROR(MATCH(G$1&amp;$B79,raw!$C$3:$C$1001,0)),"",MATCH(G$1&amp;$B79,raw!$C$3:$C$1001,0))</f>
      </c>
      <c r="H79" s="8">
        <f>IF(ISERROR(MATCH(H$1&amp;$B79,raw!$C$3:$C$1001,0)),"",MATCH(H$1&amp;$B79,raw!$C$3:$C$1001,0))</f>
      </c>
      <c r="I79" s="8">
        <f>IF(ISERROR(MATCH(I$1&amp;$B79,raw!$C$3:$C$1001,0)),"",MATCH(I$1&amp;$B79,raw!$C$3:$C$1001,0))</f>
      </c>
      <c r="J79" s="8">
        <f>IF(ISERROR(MATCH(J$1&amp;$B79,raw!$C$3:$C$1001,0)),"",MATCH(J$1&amp;$B79,raw!$C$3:$C$1001,0))</f>
      </c>
      <c r="K79" s="8">
        <f>IF(ISERROR(MATCH(K$1&amp;$B79,raw!$C$3:$C$1001,0)),"",MATCH(K$1&amp;$B79,raw!$C$3:$C$1001,0))</f>
      </c>
      <c r="L79" s="8">
        <f>IF(ISERROR(MATCH(L$1&amp;$B79,raw!$C$3:$C$1001,0)),"",MATCH(L$1&amp;$B79,raw!$C$3:$C$1001,0))</f>
      </c>
      <c r="M79" s="8">
        <f>IF(ISERROR(MATCH(M$1&amp;$B79,raw!$C$3:$C$1001,0)),"",MATCH(M$1&amp;$B79,raw!$C$3:$C$1001,0))</f>
      </c>
      <c r="N79" s="9">
        <f>IF(ISERROR(MATCH(N$1&amp;$B79,raw!$C$3:$C$1001,0)),"",MATCH(N$1&amp;$B79,raw!$C$3:$C$1001,0))</f>
      </c>
      <c r="O79" s="10">
        <f t="shared" si="54"/>
        <v>0.4618055555555556</v>
      </c>
      <c r="P79" s="10">
        <f ca="1">IF(ISERROR(OFFSET(raw!$B$2,Progress!E79,4)),"",OFFSET(raw!$B$2,Progress!E79,4))</f>
      </c>
      <c r="Q79" s="10">
        <f ca="1">IF(ISERROR(OFFSET(raw!$B$2,Progress!F79,4)),"",OFFSET(raw!$B$2,Progress!F79,4))</f>
      </c>
      <c r="R79" s="10">
        <f ca="1">IF(ISERROR(OFFSET(raw!$B$2,Progress!G79,4)),"",OFFSET(raw!$B$2,Progress!G79,4))</f>
      </c>
      <c r="S79" s="10">
        <f ca="1">IF(ISERROR(OFFSET(raw!$B$2,Progress!H79,4)),"",OFFSET(raw!$B$2,Progress!H79,4))</f>
      </c>
      <c r="T79" s="10">
        <f ca="1">IF(ISERROR(OFFSET(raw!$B$2,Progress!I79,4)),"",OFFSET(raw!$B$2,Progress!I79,4))</f>
      </c>
      <c r="U79" s="10">
        <f ca="1">IF(ISERROR(OFFSET(raw!$B$2,Progress!J79,4)),"",OFFSET(raw!$B$2,Progress!J79,4))</f>
      </c>
      <c r="V79" s="10">
        <f ca="1">IF(ISERROR(OFFSET(raw!$B$2,Progress!K79,4)),"",OFFSET(raw!$B$2,Progress!K79,4))</f>
      </c>
      <c r="W79" s="10">
        <f ca="1">IF(ISERROR(OFFSET(raw!$B$2,Progress!L79,4)),"",OFFSET(raw!$B$2,Progress!L79,4))</f>
      </c>
      <c r="X79" s="10">
        <f ca="1">IF(ISERROR(OFFSET(raw!$B$2,Progress!M79,4)),"",OFFSET(raw!$B$2,Progress!M79,4))</f>
      </c>
      <c r="Y79" s="11">
        <f ca="1">IF(ISERROR(OFFSET(raw!$B$2,Progress!N79,4)),"",OFFSET(raw!$B$2,Progress!N79,4))</f>
      </c>
      <c r="Z79" s="12">
        <f t="shared" si="55"/>
        <v>-0.4618055555555556</v>
      </c>
      <c r="AA79" s="13">
        <f t="shared" si="43"/>
      </c>
      <c r="AB79" s="8">
        <f t="shared" si="40"/>
        <v>117</v>
      </c>
      <c r="AC79" s="9" t="e">
        <f ca="1" t="shared" si="57"/>
        <v>#VALUE!</v>
      </c>
      <c r="AD79">
        <f t="shared" si="44"/>
      </c>
      <c r="AE79">
        <f t="shared" si="45"/>
      </c>
      <c r="AF79">
        <f t="shared" si="46"/>
      </c>
      <c r="AG79">
        <f t="shared" si="47"/>
      </c>
      <c r="AH79">
        <f t="shared" si="48"/>
      </c>
      <c r="AI79">
        <f t="shared" si="49"/>
      </c>
      <c r="AJ79">
        <f t="shared" si="50"/>
      </c>
      <c r="AK79">
        <f t="shared" si="51"/>
      </c>
      <c r="AL79">
        <f t="shared" si="52"/>
      </c>
      <c r="AM79">
        <f t="shared" si="53"/>
      </c>
      <c r="AN79">
        <f t="shared" si="56"/>
        <v>0</v>
      </c>
      <c r="AO79" s="30" t="e">
        <f t="shared" si="58"/>
        <v>#VALUE!</v>
      </c>
      <c r="AP79" s="30" t="e">
        <f t="shared" si="59"/>
        <v>#VALUE!</v>
      </c>
      <c r="AQ79" s="30"/>
      <c r="AR79" s="30" t="e">
        <f t="shared" si="60"/>
        <v>#VALUE!</v>
      </c>
      <c r="AS79" s="30" t="e">
        <f t="shared" si="61"/>
        <v>#VALUE!</v>
      </c>
      <c r="AT79" s="30" t="e">
        <f t="shared" si="62"/>
        <v>#VALUE!</v>
      </c>
      <c r="AU79" s="30" t="e">
        <f t="shared" si="63"/>
        <v>#VALUE!</v>
      </c>
      <c r="AV79" s="30" t="e">
        <f t="shared" si="64"/>
        <v>#VALUE!</v>
      </c>
      <c r="AW79" s="30" t="e">
        <f t="shared" si="65"/>
        <v>#VALUE!</v>
      </c>
      <c r="AX79" s="30" t="e">
        <f t="shared" si="66"/>
        <v>#VALUE!</v>
      </c>
    </row>
    <row r="80" spans="1:50" ht="16.5">
      <c r="A80" s="8">
        <f>ROW()</f>
        <v>80</v>
      </c>
      <c r="B80" s="8">
        <f ca="1" t="shared" si="41"/>
        <v>2405</v>
      </c>
      <c r="C80" s="8" t="str">
        <f t="shared" si="42"/>
        <v>24</v>
      </c>
      <c r="D80" s="59">
        <v>0.4618055555555556</v>
      </c>
      <c r="E80" s="8">
        <f>IF(ISERROR(MATCH(E$1&amp;$B80,raw!$C$3:$C$1001,0)),"",MATCH(E$1&amp;$B80,raw!$C$3:$C$1001,0))</f>
      </c>
      <c r="F80" s="8">
        <f>IF(ISERROR(MATCH(F$1&amp;$B80,raw!$C$3:$C$1001,0)),"",MATCH(F$1&amp;$B80,raw!$C$3:$C$1001,0))</f>
      </c>
      <c r="G80" s="8">
        <f>IF(ISERROR(MATCH(G$1&amp;$B80,raw!$C$3:$C$1001,0)),"",MATCH(G$1&amp;$B80,raw!$C$3:$C$1001,0))</f>
      </c>
      <c r="H80" s="8">
        <f>IF(ISERROR(MATCH(H$1&amp;$B80,raw!$C$3:$C$1001,0)),"",MATCH(H$1&amp;$B80,raw!$C$3:$C$1001,0))</f>
      </c>
      <c r="I80" s="8">
        <f>IF(ISERROR(MATCH(I$1&amp;$B80,raw!$C$3:$C$1001,0)),"",MATCH(I$1&amp;$B80,raw!$C$3:$C$1001,0))</f>
      </c>
      <c r="J80" s="8">
        <f>IF(ISERROR(MATCH(J$1&amp;$B80,raw!$C$3:$C$1001,0)),"",MATCH(J$1&amp;$B80,raw!$C$3:$C$1001,0))</f>
      </c>
      <c r="K80" s="8">
        <f>IF(ISERROR(MATCH(K$1&amp;$B80,raw!$C$3:$C$1001,0)),"",MATCH(K$1&amp;$B80,raw!$C$3:$C$1001,0))</f>
      </c>
      <c r="L80" s="8">
        <f>IF(ISERROR(MATCH(L$1&amp;$B80,raw!$C$3:$C$1001,0)),"",MATCH(L$1&amp;$B80,raw!$C$3:$C$1001,0))</f>
      </c>
      <c r="M80" s="8">
        <f>IF(ISERROR(MATCH(M$1&amp;$B80,raw!$C$3:$C$1001,0)),"",MATCH(M$1&amp;$B80,raw!$C$3:$C$1001,0))</f>
      </c>
      <c r="N80" s="9">
        <f>IF(ISERROR(MATCH(N$1&amp;$B80,raw!$C$3:$C$1001,0)),"",MATCH(N$1&amp;$B80,raw!$C$3:$C$1001,0))</f>
      </c>
      <c r="O80" s="10">
        <f t="shared" si="54"/>
        <v>0.4618055555555556</v>
      </c>
      <c r="P80" s="10">
        <f ca="1">IF(ISERROR(OFFSET(raw!$B$2,Progress!E80,4)),"",OFFSET(raw!$B$2,Progress!E80,4))</f>
      </c>
      <c r="Q80" s="10">
        <f ca="1">IF(ISERROR(OFFSET(raw!$B$2,Progress!F80,4)),"",OFFSET(raw!$B$2,Progress!F80,4))</f>
      </c>
      <c r="R80" s="10">
        <f ca="1">IF(ISERROR(OFFSET(raw!$B$2,Progress!G80,4)),"",OFFSET(raw!$B$2,Progress!G80,4))</f>
      </c>
      <c r="S80" s="10">
        <f ca="1">IF(ISERROR(OFFSET(raw!$B$2,Progress!H80,4)),"",OFFSET(raw!$B$2,Progress!H80,4))</f>
      </c>
      <c r="T80" s="10">
        <f ca="1">IF(ISERROR(OFFSET(raw!$B$2,Progress!I80,4)),"",OFFSET(raw!$B$2,Progress!I80,4))</f>
      </c>
      <c r="U80" s="10">
        <f ca="1">IF(ISERROR(OFFSET(raw!$B$2,Progress!J80,4)),"",OFFSET(raw!$B$2,Progress!J80,4))</f>
      </c>
      <c r="V80" s="10">
        <f ca="1">IF(ISERROR(OFFSET(raw!$B$2,Progress!K80,4)),"",OFFSET(raw!$B$2,Progress!K80,4))</f>
      </c>
      <c r="W80" s="10">
        <f ca="1">IF(ISERROR(OFFSET(raw!$B$2,Progress!L80,4)),"",OFFSET(raw!$B$2,Progress!L80,4))</f>
      </c>
      <c r="X80" s="10">
        <f ca="1">IF(ISERROR(OFFSET(raw!$B$2,Progress!M80,4)),"",OFFSET(raw!$B$2,Progress!M80,4))</f>
      </c>
      <c r="Y80" s="11">
        <f ca="1">IF(ISERROR(OFFSET(raw!$B$2,Progress!N80,4)),"",OFFSET(raw!$B$2,Progress!N80,4))</f>
      </c>
      <c r="Z80" s="12">
        <f t="shared" si="55"/>
        <v>-0.4618055555555556</v>
      </c>
      <c r="AA80" s="13">
        <f t="shared" si="43"/>
      </c>
      <c r="AB80" s="8">
        <f t="shared" si="40"/>
        <v>117</v>
      </c>
      <c r="AC80" s="9" t="e">
        <f ca="1" t="shared" si="57"/>
        <v>#VALUE!</v>
      </c>
      <c r="AD80">
        <f t="shared" si="44"/>
      </c>
      <c r="AE80">
        <f t="shared" si="45"/>
      </c>
      <c r="AF80">
        <f t="shared" si="46"/>
      </c>
      <c r="AG80">
        <f t="shared" si="47"/>
      </c>
      <c r="AH80">
        <f t="shared" si="48"/>
      </c>
      <c r="AI80">
        <f t="shared" si="49"/>
      </c>
      <c r="AJ80">
        <f t="shared" si="50"/>
      </c>
      <c r="AK80">
        <f t="shared" si="51"/>
      </c>
      <c r="AL80">
        <f t="shared" si="52"/>
      </c>
      <c r="AM80">
        <f t="shared" si="53"/>
      </c>
      <c r="AN80">
        <f t="shared" si="56"/>
        <v>0</v>
      </c>
      <c r="AO80" s="30" t="e">
        <f t="shared" si="58"/>
        <v>#VALUE!</v>
      </c>
      <c r="AP80" s="30" t="e">
        <f t="shared" si="59"/>
        <v>#VALUE!</v>
      </c>
      <c r="AQ80" s="30"/>
      <c r="AR80" s="30" t="e">
        <f t="shared" si="60"/>
        <v>#VALUE!</v>
      </c>
      <c r="AS80" s="30" t="e">
        <f t="shared" si="61"/>
        <v>#VALUE!</v>
      </c>
      <c r="AT80" s="30" t="e">
        <f t="shared" si="62"/>
        <v>#VALUE!</v>
      </c>
      <c r="AU80" s="30" t="e">
        <f t="shared" si="63"/>
        <v>#VALUE!</v>
      </c>
      <c r="AV80" s="30" t="e">
        <f t="shared" si="64"/>
        <v>#VALUE!</v>
      </c>
      <c r="AW80" s="30" t="e">
        <f t="shared" si="65"/>
        <v>#VALUE!</v>
      </c>
      <c r="AX80" s="30" t="e">
        <f t="shared" si="66"/>
        <v>#VALUE!</v>
      </c>
    </row>
    <row r="81" spans="1:51" ht="16.5">
      <c r="A81" s="8">
        <f>ROW()</f>
        <v>81</v>
      </c>
      <c r="B81" s="8">
        <f ca="1" t="shared" si="41"/>
        <v>2406</v>
      </c>
      <c r="C81" s="8" t="str">
        <f t="shared" si="42"/>
        <v>24</v>
      </c>
      <c r="D81" s="59">
        <v>0.4618055555555556</v>
      </c>
      <c r="E81" s="8">
        <f>IF(ISERROR(MATCH(E$1&amp;$B81,raw!$C$3:$C$1001,0)),"",MATCH(E$1&amp;$B81,raw!$C$3:$C$1001,0))</f>
      </c>
      <c r="F81" s="8">
        <f>IF(ISERROR(MATCH(F$1&amp;$B81,raw!$C$3:$C$1001,0)),"",MATCH(F$1&amp;$B81,raw!$C$3:$C$1001,0))</f>
      </c>
      <c r="G81" s="8">
        <f>IF(ISERROR(MATCH(G$1&amp;$B81,raw!$C$3:$C$1001,0)),"",MATCH(G$1&amp;$B81,raw!$C$3:$C$1001,0))</f>
      </c>
      <c r="H81" s="8">
        <f>IF(ISERROR(MATCH(H$1&amp;$B81,raw!$C$3:$C$1001,0)),"",MATCH(H$1&amp;$B81,raw!$C$3:$C$1001,0))</f>
      </c>
      <c r="I81" s="8">
        <f>IF(ISERROR(MATCH(I$1&amp;$B81,raw!$C$3:$C$1001,0)),"",MATCH(I$1&amp;$B81,raw!$C$3:$C$1001,0))</f>
      </c>
      <c r="J81" s="8">
        <f>IF(ISERROR(MATCH(J$1&amp;$B81,raw!$C$3:$C$1001,0)),"",MATCH(J$1&amp;$B81,raw!$C$3:$C$1001,0))</f>
      </c>
      <c r="K81" s="8">
        <f>IF(ISERROR(MATCH(K$1&amp;$B81,raw!$C$3:$C$1001,0)),"",MATCH(K$1&amp;$B81,raw!$C$3:$C$1001,0))</f>
      </c>
      <c r="L81" s="8">
        <f>IF(ISERROR(MATCH(L$1&amp;$B81,raw!$C$3:$C$1001,0)),"",MATCH(L$1&amp;$B81,raw!$C$3:$C$1001,0))</f>
      </c>
      <c r="M81" s="8">
        <f>IF(ISERROR(MATCH(M$1&amp;$B81,raw!$C$3:$C$1001,0)),"",MATCH(M$1&amp;$B81,raw!$C$3:$C$1001,0))</f>
      </c>
      <c r="N81" s="9">
        <f>IF(ISERROR(MATCH(N$1&amp;$B81,raw!$C$3:$C$1001,0)),"",MATCH(N$1&amp;$B81,raw!$C$3:$C$1001,0))</f>
        <v>531</v>
      </c>
      <c r="O81" s="10">
        <f t="shared" si="54"/>
        <v>0.4618055555555556</v>
      </c>
      <c r="P81" s="10">
        <f ca="1">IF(ISERROR(OFFSET(raw!$B$2,Progress!E81,4)),"",OFFSET(raw!$B$2,Progress!E81,4))</f>
      </c>
      <c r="Q81" s="10">
        <f ca="1">IF(ISERROR(OFFSET(raw!$B$2,Progress!F81,4)),"",OFFSET(raw!$B$2,Progress!F81,4))</f>
      </c>
      <c r="R81" s="10">
        <f ca="1">IF(ISERROR(OFFSET(raw!$B$2,Progress!G81,4)),"",OFFSET(raw!$B$2,Progress!G81,4))</f>
      </c>
      <c r="S81" s="10">
        <f ca="1">IF(ISERROR(OFFSET(raw!$B$2,Progress!H81,4)),"",OFFSET(raw!$B$2,Progress!H81,4))</f>
      </c>
      <c r="T81" s="10">
        <f ca="1">IF(ISERROR(OFFSET(raw!$B$2,Progress!I81,4)),"",OFFSET(raw!$B$2,Progress!I81,4))</f>
      </c>
      <c r="U81" s="10">
        <f ca="1">IF(ISERROR(OFFSET(raw!$B$2,Progress!J81,4)),"",OFFSET(raw!$B$2,Progress!J81,4))</f>
      </c>
      <c r="V81" s="10">
        <f ca="1">IF(ISERROR(OFFSET(raw!$B$2,Progress!K81,4)),"",OFFSET(raw!$B$2,Progress!K81,4))</f>
      </c>
      <c r="W81" s="10">
        <f ca="1">IF(ISERROR(OFFSET(raw!$B$2,Progress!L81,4)),"",OFFSET(raw!$B$2,Progress!L81,4))</f>
      </c>
      <c r="X81" s="10">
        <f ca="1">IF(ISERROR(OFFSET(raw!$B$2,Progress!M81,4)),"",OFFSET(raw!$B$2,Progress!M81,4))</f>
      </c>
      <c r="Y81" s="11">
        <f ca="1">IF(ISERROR(OFFSET(raw!$B$2,Progress!N81,4)),"",OFFSET(raw!$B$2,Progress!N81,4))</f>
        <v>0.7194444444444444</v>
      </c>
      <c r="Z81" s="12">
        <f t="shared" si="55"/>
        <v>0.25763888888888886</v>
      </c>
      <c r="AA81" s="13">
        <f t="shared" si="43"/>
        <v>0.25771988888888886</v>
      </c>
      <c r="AB81" s="8">
        <f t="shared" si="40"/>
        <v>117</v>
      </c>
      <c r="AC81" s="9">
        <f ca="1" t="shared" si="57"/>
        <v>27</v>
      </c>
      <c r="AD81">
        <f t="shared" si="44"/>
      </c>
      <c r="AE81">
        <f t="shared" si="45"/>
      </c>
      <c r="AF81">
        <f t="shared" si="46"/>
      </c>
      <c r="AG81">
        <f t="shared" si="47"/>
      </c>
      <c r="AH81">
        <f t="shared" si="48"/>
      </c>
      <c r="AI81">
        <f t="shared" si="49"/>
      </c>
      <c r="AJ81">
        <f t="shared" si="50"/>
      </c>
      <c r="AK81">
        <f t="shared" si="51"/>
      </c>
      <c r="AL81">
        <f t="shared" si="52"/>
      </c>
      <c r="AM81">
        <f t="shared" si="53"/>
        <v>10.028136555555555</v>
      </c>
      <c r="AN81">
        <f t="shared" si="56"/>
        <v>10.028136555555555</v>
      </c>
      <c r="AO81" s="30" t="e">
        <f t="shared" si="58"/>
        <v>#VALUE!</v>
      </c>
      <c r="AP81" s="30" t="e">
        <f t="shared" si="59"/>
        <v>#VALUE!</v>
      </c>
      <c r="AQ81" s="30"/>
      <c r="AR81" s="30" t="e">
        <f t="shared" si="60"/>
        <v>#VALUE!</v>
      </c>
      <c r="AS81" s="30" t="e">
        <f t="shared" si="61"/>
        <v>#VALUE!</v>
      </c>
      <c r="AT81" s="30" t="e">
        <f t="shared" si="62"/>
        <v>#VALUE!</v>
      </c>
      <c r="AU81" s="30" t="e">
        <f t="shared" si="63"/>
        <v>#VALUE!</v>
      </c>
      <c r="AV81" s="30" t="e">
        <f t="shared" si="64"/>
        <v>#VALUE!</v>
      </c>
      <c r="AW81" s="30" t="e">
        <f t="shared" si="65"/>
        <v>#VALUE!</v>
      </c>
      <c r="AX81" s="30" t="e">
        <f t="shared" si="66"/>
        <v>#VALUE!</v>
      </c>
      <c r="AY81" s="64" t="s">
        <v>591</v>
      </c>
    </row>
    <row r="82" spans="1:50" ht="16.5">
      <c r="A82" s="8">
        <f>ROW()</f>
        <v>82</v>
      </c>
      <c r="B82" s="8">
        <f ca="1" t="shared" si="41"/>
        <v>2407</v>
      </c>
      <c r="C82" s="8" t="str">
        <f t="shared" si="42"/>
        <v>24</v>
      </c>
      <c r="D82" s="59">
        <v>0.4618055555555556</v>
      </c>
      <c r="E82" s="8">
        <f>IF(ISERROR(MATCH(E$1&amp;$B82,raw!$C$3:$C$1001,0)),"",MATCH(E$1&amp;$B82,raw!$C$3:$C$1001,0))</f>
      </c>
      <c r="F82" s="8">
        <f>IF(ISERROR(MATCH(F$1&amp;$B82,raw!$C$3:$C$1001,0)),"",MATCH(F$1&amp;$B82,raw!$C$3:$C$1001,0))</f>
      </c>
      <c r="G82" s="8">
        <f>IF(ISERROR(MATCH(G$1&amp;$B82,raw!$C$3:$C$1001,0)),"",MATCH(G$1&amp;$B82,raw!$C$3:$C$1001,0))</f>
      </c>
      <c r="H82" s="8">
        <f>IF(ISERROR(MATCH(H$1&amp;$B82,raw!$C$3:$C$1001,0)),"",MATCH(H$1&amp;$B82,raw!$C$3:$C$1001,0))</f>
      </c>
      <c r="I82" s="8">
        <f>IF(ISERROR(MATCH(I$1&amp;$B82,raw!$C$3:$C$1001,0)),"",MATCH(I$1&amp;$B82,raw!$C$3:$C$1001,0))</f>
      </c>
      <c r="J82" s="8">
        <f>IF(ISERROR(MATCH(J$1&amp;$B82,raw!$C$3:$C$1001,0)),"",MATCH(J$1&amp;$B82,raw!$C$3:$C$1001,0))</f>
      </c>
      <c r="K82" s="8">
        <f>IF(ISERROR(MATCH(K$1&amp;$B82,raw!$C$3:$C$1001,0)),"",MATCH(K$1&amp;$B82,raw!$C$3:$C$1001,0))</f>
      </c>
      <c r="L82" s="8">
        <f>IF(ISERROR(MATCH(L$1&amp;$B82,raw!$C$3:$C$1001,0)),"",MATCH(L$1&amp;$B82,raw!$C$3:$C$1001,0))</f>
      </c>
      <c r="M82" s="8">
        <f>IF(ISERROR(MATCH(M$1&amp;$B82,raw!$C$3:$C$1001,0)),"",MATCH(M$1&amp;$B82,raw!$C$3:$C$1001,0))</f>
      </c>
      <c r="N82" s="9">
        <f>IF(ISERROR(MATCH(N$1&amp;$B82,raw!$C$3:$C$1001,0)),"",MATCH(N$1&amp;$B82,raw!$C$3:$C$1001,0))</f>
        <v>377</v>
      </c>
      <c r="O82" s="10">
        <f t="shared" si="54"/>
        <v>0.4618055555555556</v>
      </c>
      <c r="P82" s="10">
        <f ca="1">IF(ISERROR(OFFSET(raw!$B$2,Progress!E82,4)),"",OFFSET(raw!$B$2,Progress!E82,4))</f>
      </c>
      <c r="Q82" s="10">
        <f ca="1">IF(ISERROR(OFFSET(raw!$B$2,Progress!F82,4)),"",OFFSET(raw!$B$2,Progress!F82,4))</f>
      </c>
      <c r="R82" s="10">
        <f ca="1">IF(ISERROR(OFFSET(raw!$B$2,Progress!G82,4)),"",OFFSET(raw!$B$2,Progress!G82,4))</f>
      </c>
      <c r="S82" s="10">
        <f ca="1">IF(ISERROR(OFFSET(raw!$B$2,Progress!H82,4)),"",OFFSET(raw!$B$2,Progress!H82,4))</f>
      </c>
      <c r="T82" s="10">
        <f ca="1">IF(ISERROR(OFFSET(raw!$B$2,Progress!I82,4)),"",OFFSET(raw!$B$2,Progress!I82,4))</f>
      </c>
      <c r="U82" s="10">
        <f ca="1">IF(ISERROR(OFFSET(raw!$B$2,Progress!J82,4)),"",OFFSET(raw!$B$2,Progress!J82,4))</f>
      </c>
      <c r="V82" s="10">
        <f ca="1">IF(ISERROR(OFFSET(raw!$B$2,Progress!K82,4)),"",OFFSET(raw!$B$2,Progress!K82,4))</f>
      </c>
      <c r="W82" s="10">
        <f ca="1">IF(ISERROR(OFFSET(raw!$B$2,Progress!L82,4)),"",OFFSET(raw!$B$2,Progress!L82,4))</f>
      </c>
      <c r="X82" s="10">
        <f ca="1">IF(ISERROR(OFFSET(raw!$B$2,Progress!M82,4)),"",OFFSET(raw!$B$2,Progress!M82,4))</f>
      </c>
      <c r="Y82" s="11">
        <f ca="1">IF(ISERROR(OFFSET(raw!$B$2,Progress!N82,4)),"",OFFSET(raw!$B$2,Progress!N82,4))</f>
        <v>0.6201388888888889</v>
      </c>
      <c r="Z82" s="12">
        <f t="shared" si="55"/>
        <v>0.15833333333333333</v>
      </c>
      <c r="AA82" s="13">
        <f t="shared" si="43"/>
        <v>0.15841533333333332</v>
      </c>
      <c r="AB82" s="8">
        <f t="shared" si="40"/>
        <v>117</v>
      </c>
      <c r="AC82" s="9">
        <f ca="1" t="shared" si="57"/>
        <v>5</v>
      </c>
      <c r="AD82">
        <f t="shared" si="44"/>
      </c>
      <c r="AE82">
        <f t="shared" si="45"/>
      </c>
      <c r="AF82">
        <f t="shared" si="46"/>
      </c>
      <c r="AG82">
        <f t="shared" si="47"/>
      </c>
      <c r="AH82">
        <f t="shared" si="48"/>
      </c>
      <c r="AI82">
        <f t="shared" si="49"/>
      </c>
      <c r="AJ82">
        <f t="shared" si="50"/>
      </c>
      <c r="AK82">
        <f t="shared" si="51"/>
      </c>
      <c r="AL82">
        <f t="shared" si="52"/>
      </c>
      <c r="AM82">
        <f t="shared" si="53"/>
        <v>10.038068111111112</v>
      </c>
      <c r="AN82">
        <f t="shared" si="56"/>
        <v>10.038068111111112</v>
      </c>
      <c r="AO82" s="30" t="e">
        <f t="shared" si="58"/>
        <v>#VALUE!</v>
      </c>
      <c r="AP82" s="30" t="e">
        <f t="shared" si="59"/>
        <v>#VALUE!</v>
      </c>
      <c r="AQ82" s="30"/>
      <c r="AR82" s="30" t="e">
        <f t="shared" si="60"/>
        <v>#VALUE!</v>
      </c>
      <c r="AS82" s="30" t="e">
        <f t="shared" si="61"/>
        <v>#VALUE!</v>
      </c>
      <c r="AT82" s="30" t="e">
        <f t="shared" si="62"/>
        <v>#VALUE!</v>
      </c>
      <c r="AU82" s="30" t="e">
        <f t="shared" si="63"/>
        <v>#VALUE!</v>
      </c>
      <c r="AV82" s="30" t="e">
        <f t="shared" si="64"/>
        <v>#VALUE!</v>
      </c>
      <c r="AW82" s="30" t="e">
        <f t="shared" si="65"/>
        <v>#VALUE!</v>
      </c>
      <c r="AX82" s="30" t="e">
        <f t="shared" si="66"/>
        <v>#VALUE!</v>
      </c>
    </row>
    <row r="83" spans="1:50" ht="16.5">
      <c r="A83" s="8">
        <f>ROW()</f>
        <v>83</v>
      </c>
      <c r="B83" s="8">
        <f ca="1" t="shared" si="41"/>
        <v>2408</v>
      </c>
      <c r="C83" s="8" t="str">
        <f t="shared" si="42"/>
        <v>24</v>
      </c>
      <c r="D83" s="59">
        <v>0.4618055555555556</v>
      </c>
      <c r="E83" s="8">
        <f>IF(ISERROR(MATCH(E$1&amp;$B83,raw!$C$3:$C$1001,0)),"",MATCH(E$1&amp;$B83,raw!$C$3:$C$1001,0))</f>
      </c>
      <c r="F83" s="8">
        <f>IF(ISERROR(MATCH(F$1&amp;$B83,raw!$C$3:$C$1001,0)),"",MATCH(F$1&amp;$B83,raw!$C$3:$C$1001,0))</f>
      </c>
      <c r="G83" s="8">
        <f>IF(ISERROR(MATCH(G$1&amp;$B83,raw!$C$3:$C$1001,0)),"",MATCH(G$1&amp;$B83,raw!$C$3:$C$1001,0))</f>
      </c>
      <c r="H83" s="8">
        <f>IF(ISERROR(MATCH(H$1&amp;$B83,raw!$C$3:$C$1001,0)),"",MATCH(H$1&amp;$B83,raw!$C$3:$C$1001,0))</f>
      </c>
      <c r="I83" s="8">
        <f>IF(ISERROR(MATCH(I$1&amp;$B83,raw!$C$3:$C$1001,0)),"",MATCH(I$1&amp;$B83,raw!$C$3:$C$1001,0))</f>
      </c>
      <c r="J83" s="8">
        <f>IF(ISERROR(MATCH(J$1&amp;$B83,raw!$C$3:$C$1001,0)),"",MATCH(J$1&amp;$B83,raw!$C$3:$C$1001,0))</f>
      </c>
      <c r="K83" s="8">
        <f>IF(ISERROR(MATCH(K$1&amp;$B83,raw!$C$3:$C$1001,0)),"",MATCH(K$1&amp;$B83,raw!$C$3:$C$1001,0))</f>
      </c>
      <c r="L83" s="8">
        <f>IF(ISERROR(MATCH(L$1&amp;$B83,raw!$C$3:$C$1001,0)),"",MATCH(L$1&amp;$B83,raw!$C$3:$C$1001,0))</f>
      </c>
      <c r="M83" s="8">
        <f>IF(ISERROR(MATCH(M$1&amp;$B83,raw!$C$3:$C$1001,0)),"",MATCH(M$1&amp;$B83,raw!$C$3:$C$1001,0))</f>
      </c>
      <c r="N83" s="9">
        <f>IF(ISERROR(MATCH(N$1&amp;$B83,raw!$C$3:$C$1001,0)),"",MATCH(N$1&amp;$B83,raw!$C$3:$C$1001,0))</f>
        <v>355</v>
      </c>
      <c r="O83" s="10">
        <f t="shared" si="54"/>
        <v>0.4618055555555556</v>
      </c>
      <c r="P83" s="10">
        <f ca="1">IF(ISERROR(OFFSET(raw!$B$2,Progress!E83,4)),"",OFFSET(raw!$B$2,Progress!E83,4))</f>
      </c>
      <c r="Q83" s="10">
        <f ca="1">IF(ISERROR(OFFSET(raw!$B$2,Progress!F83,4)),"",OFFSET(raw!$B$2,Progress!F83,4))</f>
      </c>
      <c r="R83" s="10">
        <f ca="1">IF(ISERROR(OFFSET(raw!$B$2,Progress!G83,4)),"",OFFSET(raw!$B$2,Progress!G83,4))</f>
      </c>
      <c r="S83" s="10">
        <f ca="1">IF(ISERROR(OFFSET(raw!$B$2,Progress!H83,4)),"",OFFSET(raw!$B$2,Progress!H83,4))</f>
      </c>
      <c r="T83" s="10">
        <f ca="1">IF(ISERROR(OFFSET(raw!$B$2,Progress!I83,4)),"",OFFSET(raw!$B$2,Progress!I83,4))</f>
      </c>
      <c r="U83" s="10">
        <f ca="1">IF(ISERROR(OFFSET(raw!$B$2,Progress!J83,4)),"",OFFSET(raw!$B$2,Progress!J83,4))</f>
      </c>
      <c r="V83" s="10">
        <f ca="1">IF(ISERROR(OFFSET(raw!$B$2,Progress!K83,4)),"",OFFSET(raw!$B$2,Progress!K83,4))</f>
      </c>
      <c r="W83" s="10">
        <f ca="1">IF(ISERROR(OFFSET(raw!$B$2,Progress!L83,4)),"",OFFSET(raw!$B$2,Progress!L83,4))</f>
      </c>
      <c r="X83" s="10">
        <f ca="1">IF(ISERROR(OFFSET(raw!$B$2,Progress!M83,4)),"",OFFSET(raw!$B$2,Progress!M83,4))</f>
      </c>
      <c r="Y83" s="11">
        <f ca="1">IF(ISERROR(OFFSET(raw!$B$2,Progress!N83,4)),"",OFFSET(raw!$B$2,Progress!N83,4))</f>
        <v>0.6020833333333333</v>
      </c>
      <c r="Z83" s="12">
        <f t="shared" si="55"/>
        <v>0.14027777777777772</v>
      </c>
      <c r="AA83" s="13">
        <f t="shared" si="43"/>
        <v>0.14036077777777772</v>
      </c>
      <c r="AB83" s="8">
        <f t="shared" si="40"/>
        <v>117</v>
      </c>
      <c r="AC83" s="9">
        <f ca="1" t="shared" si="57"/>
        <v>2</v>
      </c>
      <c r="AD83">
        <f t="shared" si="44"/>
      </c>
      <c r="AE83">
        <f t="shared" si="45"/>
      </c>
      <c r="AF83">
        <f t="shared" si="46"/>
      </c>
      <c r="AG83">
        <f t="shared" si="47"/>
      </c>
      <c r="AH83">
        <f t="shared" si="48"/>
      </c>
      <c r="AI83">
        <f t="shared" si="49"/>
      </c>
      <c r="AJ83">
        <f t="shared" si="50"/>
      </c>
      <c r="AK83">
        <f t="shared" si="51"/>
      </c>
      <c r="AL83">
        <f t="shared" si="52"/>
      </c>
      <c r="AM83">
        <f t="shared" si="53"/>
        <v>10.039874666666666</v>
      </c>
      <c r="AN83">
        <f t="shared" si="56"/>
        <v>10.039874666666666</v>
      </c>
      <c r="AO83" s="30" t="e">
        <f t="shared" si="58"/>
        <v>#VALUE!</v>
      </c>
      <c r="AP83" s="30" t="e">
        <f t="shared" si="59"/>
        <v>#VALUE!</v>
      </c>
      <c r="AQ83" s="30"/>
      <c r="AR83" s="30" t="e">
        <f t="shared" si="60"/>
        <v>#VALUE!</v>
      </c>
      <c r="AS83" s="30" t="e">
        <f t="shared" si="61"/>
        <v>#VALUE!</v>
      </c>
      <c r="AT83" s="30" t="e">
        <f t="shared" si="62"/>
        <v>#VALUE!</v>
      </c>
      <c r="AU83" s="30" t="e">
        <f t="shared" si="63"/>
        <v>#VALUE!</v>
      </c>
      <c r="AV83" s="30" t="e">
        <f t="shared" si="64"/>
        <v>#VALUE!</v>
      </c>
      <c r="AW83" s="30" t="e">
        <f t="shared" si="65"/>
        <v>#VALUE!</v>
      </c>
      <c r="AX83" s="30" t="e">
        <f t="shared" si="66"/>
        <v>#VALUE!</v>
      </c>
    </row>
    <row r="84" spans="1:50" ht="16.5">
      <c r="A84" s="8">
        <f>ROW()</f>
        <v>84</v>
      </c>
      <c r="B84" s="8">
        <f ca="1" t="shared" si="41"/>
        <v>2409</v>
      </c>
      <c r="C84" s="8" t="str">
        <f t="shared" si="42"/>
        <v>24</v>
      </c>
      <c r="D84" s="59">
        <v>0.4618055555555556</v>
      </c>
      <c r="E84" s="8">
        <f>IF(ISERROR(MATCH(E$1&amp;$B84,raw!$C$3:$C$1001,0)),"",MATCH(E$1&amp;$B84,raw!$C$3:$C$1001,0))</f>
      </c>
      <c r="F84" s="8">
        <f>IF(ISERROR(MATCH(F$1&amp;$B84,raw!$C$3:$C$1001,0)),"",MATCH(F$1&amp;$B84,raw!$C$3:$C$1001,0))</f>
      </c>
      <c r="G84" s="8">
        <f>IF(ISERROR(MATCH(G$1&amp;$B84,raw!$C$3:$C$1001,0)),"",MATCH(G$1&amp;$B84,raw!$C$3:$C$1001,0))</f>
      </c>
      <c r="H84" s="8">
        <f>IF(ISERROR(MATCH(H$1&amp;$B84,raw!$C$3:$C$1001,0)),"",MATCH(H$1&amp;$B84,raw!$C$3:$C$1001,0))</f>
      </c>
      <c r="I84" s="8">
        <f>IF(ISERROR(MATCH(I$1&amp;$B84,raw!$C$3:$C$1001,0)),"",MATCH(I$1&amp;$B84,raw!$C$3:$C$1001,0))</f>
      </c>
      <c r="J84" s="8">
        <f>IF(ISERROR(MATCH(J$1&amp;$B84,raw!$C$3:$C$1001,0)),"",MATCH(J$1&amp;$B84,raw!$C$3:$C$1001,0))</f>
      </c>
      <c r="K84" s="8">
        <f>IF(ISERROR(MATCH(K$1&amp;$B84,raw!$C$3:$C$1001,0)),"",MATCH(K$1&amp;$B84,raw!$C$3:$C$1001,0))</f>
      </c>
      <c r="L84" s="8">
        <f>IF(ISERROR(MATCH(L$1&amp;$B84,raw!$C$3:$C$1001,0)),"",MATCH(L$1&amp;$B84,raw!$C$3:$C$1001,0))</f>
      </c>
      <c r="M84" s="8">
        <f>IF(ISERROR(MATCH(M$1&amp;$B84,raw!$C$3:$C$1001,0)),"",MATCH(M$1&amp;$B84,raw!$C$3:$C$1001,0))</f>
      </c>
      <c r="N84" s="9">
        <f>IF(ISERROR(MATCH(N$1&amp;$B84,raw!$C$3:$C$1001,0)),"",MATCH(N$1&amp;$B84,raw!$C$3:$C$1001,0))</f>
        <v>379</v>
      </c>
      <c r="O84" s="10">
        <f t="shared" si="54"/>
        <v>0.4618055555555556</v>
      </c>
      <c r="P84" s="10">
        <f ca="1">IF(ISERROR(OFFSET(raw!$B$2,Progress!E84,4)),"",OFFSET(raw!$B$2,Progress!E84,4))</f>
      </c>
      <c r="Q84" s="10">
        <f ca="1">IF(ISERROR(OFFSET(raw!$B$2,Progress!F84,4)),"",OFFSET(raw!$B$2,Progress!F84,4))</f>
      </c>
      <c r="R84" s="10">
        <f ca="1">IF(ISERROR(OFFSET(raw!$B$2,Progress!G84,4)),"",OFFSET(raw!$B$2,Progress!G84,4))</f>
      </c>
      <c r="S84" s="10">
        <f ca="1">IF(ISERROR(OFFSET(raw!$B$2,Progress!H84,4)),"",OFFSET(raw!$B$2,Progress!H84,4))</f>
      </c>
      <c r="T84" s="10">
        <f ca="1">IF(ISERROR(OFFSET(raw!$B$2,Progress!I84,4)),"",OFFSET(raw!$B$2,Progress!I84,4))</f>
      </c>
      <c r="U84" s="10">
        <f ca="1">IF(ISERROR(OFFSET(raw!$B$2,Progress!J84,4)),"",OFFSET(raw!$B$2,Progress!J84,4))</f>
      </c>
      <c r="V84" s="10">
        <f ca="1">IF(ISERROR(OFFSET(raw!$B$2,Progress!K84,4)),"",OFFSET(raw!$B$2,Progress!K84,4))</f>
      </c>
      <c r="W84" s="10">
        <f ca="1">IF(ISERROR(OFFSET(raw!$B$2,Progress!L84,4)),"",OFFSET(raw!$B$2,Progress!L84,4))</f>
      </c>
      <c r="X84" s="10">
        <f ca="1">IF(ISERROR(OFFSET(raw!$B$2,Progress!M84,4)),"",OFFSET(raw!$B$2,Progress!M84,4))</f>
      </c>
      <c r="Y84" s="11">
        <f ca="1">IF(ISERROR(OFFSET(raw!$B$2,Progress!N84,4)),"",OFFSET(raw!$B$2,Progress!N84,4))</f>
        <v>0.6229166666666667</v>
      </c>
      <c r="Z84" s="12">
        <f t="shared" si="55"/>
        <v>0.1611111111111111</v>
      </c>
      <c r="AA84" s="13">
        <f t="shared" si="43"/>
        <v>0.1611951111111111</v>
      </c>
      <c r="AB84" s="8">
        <f t="shared" si="40"/>
        <v>117</v>
      </c>
      <c r="AC84" s="9">
        <f ca="1" t="shared" si="57"/>
        <v>6</v>
      </c>
      <c r="AD84">
        <f t="shared" si="44"/>
      </c>
      <c r="AE84">
        <f t="shared" si="45"/>
      </c>
      <c r="AF84">
        <f t="shared" si="46"/>
      </c>
      <c r="AG84">
        <f t="shared" si="47"/>
      </c>
      <c r="AH84">
        <f t="shared" si="48"/>
      </c>
      <c r="AI84">
        <f t="shared" si="49"/>
      </c>
      <c r="AJ84">
        <f t="shared" si="50"/>
      </c>
      <c r="AK84">
        <f t="shared" si="51"/>
      </c>
      <c r="AL84">
        <f t="shared" si="52"/>
      </c>
      <c r="AM84">
        <f t="shared" si="53"/>
        <v>10.037792333333332</v>
      </c>
      <c r="AN84">
        <f t="shared" si="56"/>
        <v>10.037792333333332</v>
      </c>
      <c r="AO84" s="30" t="e">
        <f t="shared" si="58"/>
        <v>#VALUE!</v>
      </c>
      <c r="AP84" s="30" t="e">
        <f t="shared" si="59"/>
        <v>#VALUE!</v>
      </c>
      <c r="AQ84" s="30"/>
      <c r="AR84" s="30" t="e">
        <f t="shared" si="60"/>
        <v>#VALUE!</v>
      </c>
      <c r="AS84" s="30" t="e">
        <f t="shared" si="61"/>
        <v>#VALUE!</v>
      </c>
      <c r="AT84" s="30" t="e">
        <f t="shared" si="62"/>
        <v>#VALUE!</v>
      </c>
      <c r="AU84" s="30" t="e">
        <f t="shared" si="63"/>
        <v>#VALUE!</v>
      </c>
      <c r="AV84" s="30" t="e">
        <f t="shared" si="64"/>
        <v>#VALUE!</v>
      </c>
      <c r="AW84" s="30" t="e">
        <f t="shared" si="65"/>
        <v>#VALUE!</v>
      </c>
      <c r="AX84" s="30" t="e">
        <f t="shared" si="66"/>
        <v>#VALUE!</v>
      </c>
    </row>
    <row r="85" spans="1:50" ht="16.5">
      <c r="A85" s="8">
        <f>ROW()</f>
        <v>85</v>
      </c>
      <c r="B85" s="8">
        <f ca="1" t="shared" si="41"/>
        <v>2410</v>
      </c>
      <c r="C85" s="8" t="str">
        <f t="shared" si="42"/>
        <v>24</v>
      </c>
      <c r="D85" s="59">
        <v>0.4618055555555556</v>
      </c>
      <c r="E85" s="8">
        <f>IF(ISERROR(MATCH(E$1&amp;$B85,raw!$C$3:$C$1001,0)),"",MATCH(E$1&amp;$B85,raw!$C$3:$C$1001,0))</f>
      </c>
      <c r="F85" s="8">
        <f>IF(ISERROR(MATCH(F$1&amp;$B85,raw!$C$3:$C$1001,0)),"",MATCH(F$1&amp;$B85,raw!$C$3:$C$1001,0))</f>
      </c>
      <c r="G85" s="8">
        <f>IF(ISERROR(MATCH(G$1&amp;$B85,raw!$C$3:$C$1001,0)),"",MATCH(G$1&amp;$B85,raw!$C$3:$C$1001,0))</f>
      </c>
      <c r="H85" s="8">
        <f>IF(ISERROR(MATCH(H$1&amp;$B85,raw!$C$3:$C$1001,0)),"",MATCH(H$1&amp;$B85,raw!$C$3:$C$1001,0))</f>
      </c>
      <c r="I85" s="8">
        <f>IF(ISERROR(MATCH(I$1&amp;$B85,raw!$C$3:$C$1001,0)),"",MATCH(I$1&amp;$B85,raw!$C$3:$C$1001,0))</f>
      </c>
      <c r="J85" s="8">
        <f>IF(ISERROR(MATCH(J$1&amp;$B85,raw!$C$3:$C$1001,0)),"",MATCH(J$1&amp;$B85,raw!$C$3:$C$1001,0))</f>
      </c>
      <c r="K85" s="8">
        <f>IF(ISERROR(MATCH(K$1&amp;$B85,raw!$C$3:$C$1001,0)),"",MATCH(K$1&amp;$B85,raw!$C$3:$C$1001,0))</f>
      </c>
      <c r="L85" s="8">
        <f>IF(ISERROR(MATCH(L$1&amp;$B85,raw!$C$3:$C$1001,0)),"",MATCH(L$1&amp;$B85,raw!$C$3:$C$1001,0))</f>
      </c>
      <c r="M85" s="8">
        <f>IF(ISERROR(MATCH(M$1&amp;$B85,raw!$C$3:$C$1001,0)),"",MATCH(M$1&amp;$B85,raw!$C$3:$C$1001,0))</f>
      </c>
      <c r="N85" s="9">
        <f>IF(ISERROR(MATCH(N$1&amp;$B85,raw!$C$3:$C$1001,0)),"",MATCH(N$1&amp;$B85,raw!$C$3:$C$1001,0))</f>
        <v>375</v>
      </c>
      <c r="O85" s="10">
        <f t="shared" si="54"/>
        <v>0.4618055555555556</v>
      </c>
      <c r="P85" s="10">
        <f ca="1">IF(ISERROR(OFFSET(raw!$B$2,Progress!E85,4)),"",OFFSET(raw!$B$2,Progress!E85,4))</f>
      </c>
      <c r="Q85" s="10">
        <f ca="1">IF(ISERROR(OFFSET(raw!$B$2,Progress!F85,4)),"",OFFSET(raw!$B$2,Progress!F85,4))</f>
      </c>
      <c r="R85" s="10">
        <f ca="1">IF(ISERROR(OFFSET(raw!$B$2,Progress!G85,4)),"",OFFSET(raw!$B$2,Progress!G85,4))</f>
      </c>
      <c r="S85" s="10">
        <f ca="1">IF(ISERROR(OFFSET(raw!$B$2,Progress!H85,4)),"",OFFSET(raw!$B$2,Progress!H85,4))</f>
      </c>
      <c r="T85" s="10">
        <f ca="1">IF(ISERROR(OFFSET(raw!$B$2,Progress!I85,4)),"",OFFSET(raw!$B$2,Progress!I85,4))</f>
      </c>
      <c r="U85" s="10">
        <f ca="1">IF(ISERROR(OFFSET(raw!$B$2,Progress!J85,4)),"",OFFSET(raw!$B$2,Progress!J85,4))</f>
      </c>
      <c r="V85" s="10">
        <f ca="1">IF(ISERROR(OFFSET(raw!$B$2,Progress!K85,4)),"",OFFSET(raw!$B$2,Progress!K85,4))</f>
      </c>
      <c r="W85" s="10">
        <f ca="1">IF(ISERROR(OFFSET(raw!$B$2,Progress!L85,4)),"",OFFSET(raw!$B$2,Progress!L85,4))</f>
      </c>
      <c r="X85" s="10">
        <f ca="1">IF(ISERROR(OFFSET(raw!$B$2,Progress!M85,4)),"",OFFSET(raw!$B$2,Progress!M85,4))</f>
      </c>
      <c r="Y85" s="11">
        <f ca="1">IF(ISERROR(OFFSET(raw!$B$2,Progress!N85,4)),"",OFFSET(raw!$B$2,Progress!N85,4))</f>
        <v>0.6152777777777778</v>
      </c>
      <c r="Z85" s="12">
        <f t="shared" si="55"/>
        <v>0.15347222222222223</v>
      </c>
      <c r="AA85" s="13">
        <f t="shared" si="43"/>
        <v>0.15355722222222223</v>
      </c>
      <c r="AB85" s="8">
        <f t="shared" si="40"/>
        <v>117</v>
      </c>
      <c r="AC85" s="9">
        <f ca="1" t="shared" si="57"/>
        <v>4</v>
      </c>
      <c r="AD85">
        <f t="shared" si="44"/>
      </c>
      <c r="AE85">
        <f t="shared" si="45"/>
      </c>
      <c r="AF85">
        <f t="shared" si="46"/>
      </c>
      <c r="AG85">
        <f t="shared" si="47"/>
      </c>
      <c r="AH85">
        <f t="shared" si="48"/>
      </c>
      <c r="AI85">
        <f t="shared" si="49"/>
      </c>
      <c r="AJ85">
        <f t="shared" si="50"/>
      </c>
      <c r="AK85">
        <f t="shared" si="51"/>
      </c>
      <c r="AL85">
        <f t="shared" si="52"/>
      </c>
      <c r="AM85">
        <f t="shared" si="53"/>
        <v>10.038557222222222</v>
      </c>
      <c r="AN85">
        <f t="shared" si="56"/>
        <v>10.038557222222222</v>
      </c>
      <c r="AO85" s="30" t="e">
        <f t="shared" si="58"/>
        <v>#VALUE!</v>
      </c>
      <c r="AP85" s="30" t="e">
        <f t="shared" si="59"/>
        <v>#VALUE!</v>
      </c>
      <c r="AQ85" s="30"/>
      <c r="AR85" s="30" t="e">
        <f t="shared" si="60"/>
        <v>#VALUE!</v>
      </c>
      <c r="AS85" s="30" t="e">
        <f t="shared" si="61"/>
        <v>#VALUE!</v>
      </c>
      <c r="AT85" s="30" t="e">
        <f t="shared" si="62"/>
        <v>#VALUE!</v>
      </c>
      <c r="AU85" s="30" t="e">
        <f t="shared" si="63"/>
        <v>#VALUE!</v>
      </c>
      <c r="AV85" s="30" t="e">
        <f t="shared" si="64"/>
        <v>#VALUE!</v>
      </c>
      <c r="AW85" s="30" t="e">
        <f t="shared" si="65"/>
        <v>#VALUE!</v>
      </c>
      <c r="AX85" s="30" t="e">
        <f t="shared" si="66"/>
        <v>#VALUE!</v>
      </c>
    </row>
    <row r="86" spans="1:50" ht="16.5">
      <c r="A86" s="8">
        <f>ROW()</f>
        <v>86</v>
      </c>
      <c r="B86" s="8">
        <f ca="1" t="shared" si="41"/>
        <v>2411</v>
      </c>
      <c r="C86" s="8" t="str">
        <f t="shared" si="42"/>
        <v>24</v>
      </c>
      <c r="D86" s="59">
        <v>0.4618055555555556</v>
      </c>
      <c r="E86" s="8">
        <f>IF(ISERROR(MATCH(E$1&amp;$B86,raw!$C$3:$C$1001,0)),"",MATCH(E$1&amp;$B86,raw!$C$3:$C$1001,0))</f>
      </c>
      <c r="F86" s="8">
        <f>IF(ISERROR(MATCH(F$1&amp;$B86,raw!$C$3:$C$1001,0)),"",MATCH(F$1&amp;$B86,raw!$C$3:$C$1001,0))</f>
      </c>
      <c r="G86" s="8">
        <f>IF(ISERROR(MATCH(G$1&amp;$B86,raw!$C$3:$C$1001,0)),"",MATCH(G$1&amp;$B86,raw!$C$3:$C$1001,0))</f>
      </c>
      <c r="H86" s="8">
        <f>IF(ISERROR(MATCH(H$1&amp;$B86,raw!$C$3:$C$1001,0)),"",MATCH(H$1&amp;$B86,raw!$C$3:$C$1001,0))</f>
      </c>
      <c r="I86" s="8">
        <f>IF(ISERROR(MATCH(I$1&amp;$B86,raw!$C$3:$C$1001,0)),"",MATCH(I$1&amp;$B86,raw!$C$3:$C$1001,0))</f>
      </c>
      <c r="J86" s="8">
        <f>IF(ISERROR(MATCH(J$1&amp;$B86,raw!$C$3:$C$1001,0)),"",MATCH(J$1&amp;$B86,raw!$C$3:$C$1001,0))</f>
      </c>
      <c r="K86" s="8">
        <f>IF(ISERROR(MATCH(K$1&amp;$B86,raw!$C$3:$C$1001,0)),"",MATCH(K$1&amp;$B86,raw!$C$3:$C$1001,0))</f>
      </c>
      <c r="L86" s="8">
        <f>IF(ISERROR(MATCH(L$1&amp;$B86,raw!$C$3:$C$1001,0)),"",MATCH(L$1&amp;$B86,raw!$C$3:$C$1001,0))</f>
      </c>
      <c r="M86" s="8">
        <f>IF(ISERROR(MATCH(M$1&amp;$B86,raw!$C$3:$C$1001,0)),"",MATCH(M$1&amp;$B86,raw!$C$3:$C$1001,0))</f>
      </c>
      <c r="N86" s="9">
        <f>IF(ISERROR(MATCH(N$1&amp;$B86,raw!$C$3:$C$1001,0)),"",MATCH(N$1&amp;$B86,raw!$C$3:$C$1001,0))</f>
        <v>457</v>
      </c>
      <c r="O86" s="10">
        <f t="shared" si="54"/>
        <v>0.4618055555555556</v>
      </c>
      <c r="P86" s="10">
        <f ca="1">IF(ISERROR(OFFSET(raw!$B$2,Progress!E86,4)),"",OFFSET(raw!$B$2,Progress!E86,4))</f>
      </c>
      <c r="Q86" s="10">
        <f ca="1">IF(ISERROR(OFFSET(raw!$B$2,Progress!F86,4)),"",OFFSET(raw!$B$2,Progress!F86,4))</f>
      </c>
      <c r="R86" s="10">
        <f ca="1">IF(ISERROR(OFFSET(raw!$B$2,Progress!G86,4)),"",OFFSET(raw!$B$2,Progress!G86,4))</f>
      </c>
      <c r="S86" s="10">
        <f ca="1">IF(ISERROR(OFFSET(raw!$B$2,Progress!H86,4)),"",OFFSET(raw!$B$2,Progress!H86,4))</f>
      </c>
      <c r="T86" s="10">
        <f ca="1">IF(ISERROR(OFFSET(raw!$B$2,Progress!I86,4)),"",OFFSET(raw!$B$2,Progress!I86,4))</f>
      </c>
      <c r="U86" s="10">
        <f ca="1">IF(ISERROR(OFFSET(raw!$B$2,Progress!J86,4)),"",OFFSET(raw!$B$2,Progress!J86,4))</f>
      </c>
      <c r="V86" s="10">
        <f ca="1">IF(ISERROR(OFFSET(raw!$B$2,Progress!K86,4)),"",OFFSET(raw!$B$2,Progress!K86,4))</f>
      </c>
      <c r="W86" s="10">
        <f ca="1">IF(ISERROR(OFFSET(raw!$B$2,Progress!L86,4)),"",OFFSET(raw!$B$2,Progress!L86,4))</f>
      </c>
      <c r="X86" s="10">
        <f ca="1">IF(ISERROR(OFFSET(raw!$B$2,Progress!M86,4)),"",OFFSET(raw!$B$2,Progress!M86,4))</f>
      </c>
      <c r="Y86" s="11">
        <f ca="1">IF(ISERROR(OFFSET(raw!$B$2,Progress!N86,4)),"",OFFSET(raw!$B$2,Progress!N86,4))</f>
        <v>0.6638888888888889</v>
      </c>
      <c r="Z86" s="12">
        <f t="shared" si="55"/>
        <v>0.20208333333333328</v>
      </c>
      <c r="AA86" s="13">
        <f t="shared" si="43"/>
        <v>0.20216933333333328</v>
      </c>
      <c r="AB86" s="8">
        <f t="shared" si="40"/>
        <v>117</v>
      </c>
      <c r="AC86" s="9">
        <f ca="1" t="shared" si="57"/>
        <v>11</v>
      </c>
      <c r="AD86">
        <f t="shared" si="44"/>
      </c>
      <c r="AE86">
        <f t="shared" si="45"/>
      </c>
      <c r="AF86">
        <f t="shared" si="46"/>
      </c>
      <c r="AG86">
        <f t="shared" si="47"/>
      </c>
      <c r="AH86">
        <f t="shared" si="48"/>
      </c>
      <c r="AI86">
        <f t="shared" si="49"/>
      </c>
      <c r="AJ86">
        <f t="shared" si="50"/>
      </c>
      <c r="AK86">
        <f t="shared" si="51"/>
      </c>
      <c r="AL86">
        <f t="shared" si="52"/>
      </c>
      <c r="AM86">
        <f t="shared" si="53"/>
        <v>10.033697111111112</v>
      </c>
      <c r="AN86">
        <f t="shared" si="56"/>
        <v>10.033697111111112</v>
      </c>
      <c r="AO86" s="30" t="e">
        <f t="shared" si="58"/>
        <v>#VALUE!</v>
      </c>
      <c r="AP86" s="30" t="e">
        <f t="shared" si="59"/>
        <v>#VALUE!</v>
      </c>
      <c r="AQ86" s="30"/>
      <c r="AR86" s="30" t="e">
        <f t="shared" si="60"/>
        <v>#VALUE!</v>
      </c>
      <c r="AS86" s="30" t="e">
        <f t="shared" si="61"/>
        <v>#VALUE!</v>
      </c>
      <c r="AT86" s="30" t="e">
        <f t="shared" si="62"/>
        <v>#VALUE!</v>
      </c>
      <c r="AU86" s="30" t="e">
        <f t="shared" si="63"/>
        <v>#VALUE!</v>
      </c>
      <c r="AV86" s="30" t="e">
        <f t="shared" si="64"/>
        <v>#VALUE!</v>
      </c>
      <c r="AW86" s="30" t="e">
        <f t="shared" si="65"/>
        <v>#VALUE!</v>
      </c>
      <c r="AX86" s="30" t="e">
        <f t="shared" si="66"/>
        <v>#VALUE!</v>
      </c>
    </row>
    <row r="87" spans="1:50" ht="16.5">
      <c r="A87" s="8">
        <f>ROW()</f>
        <v>87</v>
      </c>
      <c r="B87" s="8">
        <f ca="1" t="shared" si="41"/>
        <v>2412</v>
      </c>
      <c r="C87" s="8" t="str">
        <f t="shared" si="42"/>
        <v>24</v>
      </c>
      <c r="D87" s="59">
        <v>0.4618055555555556</v>
      </c>
      <c r="E87" s="8">
        <f>IF(ISERROR(MATCH(E$1&amp;$B87,raw!$C$3:$C$1001,0)),"",MATCH(E$1&amp;$B87,raw!$C$3:$C$1001,0))</f>
      </c>
      <c r="F87" s="8">
        <f>IF(ISERROR(MATCH(F$1&amp;$B87,raw!$C$3:$C$1001,0)),"",MATCH(F$1&amp;$B87,raw!$C$3:$C$1001,0))</f>
      </c>
      <c r="G87" s="8">
        <f>IF(ISERROR(MATCH(G$1&amp;$B87,raw!$C$3:$C$1001,0)),"",MATCH(G$1&amp;$B87,raw!$C$3:$C$1001,0))</f>
      </c>
      <c r="H87" s="8">
        <f>IF(ISERROR(MATCH(H$1&amp;$B87,raw!$C$3:$C$1001,0)),"",MATCH(H$1&amp;$B87,raw!$C$3:$C$1001,0))</f>
      </c>
      <c r="I87" s="8">
        <f>IF(ISERROR(MATCH(I$1&amp;$B87,raw!$C$3:$C$1001,0)),"",MATCH(I$1&amp;$B87,raw!$C$3:$C$1001,0))</f>
      </c>
      <c r="J87" s="8">
        <f>IF(ISERROR(MATCH(J$1&amp;$B87,raw!$C$3:$C$1001,0)),"",MATCH(J$1&amp;$B87,raw!$C$3:$C$1001,0))</f>
      </c>
      <c r="K87" s="8">
        <f>IF(ISERROR(MATCH(K$1&amp;$B87,raw!$C$3:$C$1001,0)),"",MATCH(K$1&amp;$B87,raw!$C$3:$C$1001,0))</f>
      </c>
      <c r="L87" s="8">
        <f>IF(ISERROR(MATCH(L$1&amp;$B87,raw!$C$3:$C$1001,0)),"",MATCH(L$1&amp;$B87,raw!$C$3:$C$1001,0))</f>
      </c>
      <c r="M87" s="8">
        <f>IF(ISERROR(MATCH(M$1&amp;$B87,raw!$C$3:$C$1001,0)),"",MATCH(M$1&amp;$B87,raw!$C$3:$C$1001,0))</f>
      </c>
      <c r="N87" s="9">
        <f>IF(ISERROR(MATCH(N$1&amp;$B87,raw!$C$3:$C$1001,0)),"",MATCH(N$1&amp;$B87,raw!$C$3:$C$1001,0))</f>
        <v>356</v>
      </c>
      <c r="O87" s="10">
        <f t="shared" si="54"/>
        <v>0.4618055555555556</v>
      </c>
      <c r="P87" s="10">
        <f ca="1">IF(ISERROR(OFFSET(raw!$B$2,Progress!E87,4)),"",OFFSET(raw!$B$2,Progress!E87,4))</f>
      </c>
      <c r="Q87" s="10">
        <f ca="1">IF(ISERROR(OFFSET(raw!$B$2,Progress!F87,4)),"",OFFSET(raw!$B$2,Progress!F87,4))</f>
      </c>
      <c r="R87" s="10">
        <f ca="1">IF(ISERROR(OFFSET(raw!$B$2,Progress!G87,4)),"",OFFSET(raw!$B$2,Progress!G87,4))</f>
      </c>
      <c r="S87" s="10">
        <f ca="1">IF(ISERROR(OFFSET(raw!$B$2,Progress!H87,4)),"",OFFSET(raw!$B$2,Progress!H87,4))</f>
      </c>
      <c r="T87" s="10">
        <f ca="1">IF(ISERROR(OFFSET(raw!$B$2,Progress!I87,4)),"",OFFSET(raw!$B$2,Progress!I87,4))</f>
      </c>
      <c r="U87" s="10">
        <f ca="1">IF(ISERROR(OFFSET(raw!$B$2,Progress!J87,4)),"",OFFSET(raw!$B$2,Progress!J87,4))</f>
      </c>
      <c r="V87" s="10">
        <f ca="1">IF(ISERROR(OFFSET(raw!$B$2,Progress!K87,4)),"",OFFSET(raw!$B$2,Progress!K87,4))</f>
      </c>
      <c r="W87" s="10">
        <f ca="1">IF(ISERROR(OFFSET(raw!$B$2,Progress!L87,4)),"",OFFSET(raw!$B$2,Progress!L87,4))</f>
      </c>
      <c r="X87" s="10">
        <f ca="1">IF(ISERROR(OFFSET(raw!$B$2,Progress!M87,4)),"",OFFSET(raw!$B$2,Progress!M87,4))</f>
      </c>
      <c r="Y87" s="11">
        <f ca="1">IF(ISERROR(OFFSET(raw!$B$2,Progress!N87,4)),"",OFFSET(raw!$B$2,Progress!N87,4))</f>
        <v>0.6062500000000001</v>
      </c>
      <c r="Z87" s="12">
        <f t="shared" si="55"/>
        <v>0.1444444444444445</v>
      </c>
      <c r="AA87" s="13">
        <f t="shared" si="43"/>
        <v>0.1445314444444445</v>
      </c>
      <c r="AB87" s="8">
        <f t="shared" si="40"/>
        <v>117</v>
      </c>
      <c r="AC87" s="9">
        <f ca="1" t="shared" si="57"/>
        <v>3</v>
      </c>
      <c r="AD87">
        <f t="shared" si="44"/>
      </c>
      <c r="AE87">
        <f t="shared" si="45"/>
      </c>
      <c r="AF87">
        <f t="shared" si="46"/>
      </c>
      <c r="AG87">
        <f t="shared" si="47"/>
      </c>
      <c r="AH87">
        <f t="shared" si="48"/>
      </c>
      <c r="AI87">
        <f t="shared" si="49"/>
      </c>
      <c r="AJ87">
        <f t="shared" si="50"/>
      </c>
      <c r="AK87">
        <f t="shared" si="51"/>
      </c>
      <c r="AL87">
        <f t="shared" si="52"/>
      </c>
      <c r="AM87">
        <f t="shared" si="53"/>
        <v>10.039462</v>
      </c>
      <c r="AN87">
        <f t="shared" si="56"/>
        <v>10.039462</v>
      </c>
      <c r="AO87" s="30" t="e">
        <f t="shared" si="58"/>
        <v>#VALUE!</v>
      </c>
      <c r="AP87" s="30" t="e">
        <f t="shared" si="59"/>
        <v>#VALUE!</v>
      </c>
      <c r="AQ87" s="30"/>
      <c r="AR87" s="30" t="e">
        <f t="shared" si="60"/>
        <v>#VALUE!</v>
      </c>
      <c r="AS87" s="30" t="e">
        <f t="shared" si="61"/>
        <v>#VALUE!</v>
      </c>
      <c r="AT87" s="30" t="e">
        <f t="shared" si="62"/>
        <v>#VALUE!</v>
      </c>
      <c r="AU87" s="30" t="e">
        <f t="shared" si="63"/>
        <v>#VALUE!</v>
      </c>
      <c r="AV87" s="30" t="e">
        <f t="shared" si="64"/>
        <v>#VALUE!</v>
      </c>
      <c r="AW87" s="30" t="e">
        <f t="shared" si="65"/>
        <v>#VALUE!</v>
      </c>
      <c r="AX87" s="30" t="e">
        <f t="shared" si="66"/>
        <v>#VALUE!</v>
      </c>
    </row>
    <row r="88" spans="1:50" ht="16.5">
      <c r="A88" s="8">
        <f>ROW()</f>
        <v>88</v>
      </c>
      <c r="B88" s="8">
        <f ca="1" t="shared" si="41"/>
        <v>2413</v>
      </c>
      <c r="C88" s="8" t="str">
        <f t="shared" si="42"/>
        <v>24</v>
      </c>
      <c r="D88" s="59">
        <v>0.4618055555555556</v>
      </c>
      <c r="E88" s="8">
        <f>IF(ISERROR(MATCH(E$1&amp;$B88,raw!$C$3:$C$1001,0)),"",MATCH(E$1&amp;$B88,raw!$C$3:$C$1001,0))</f>
      </c>
      <c r="F88" s="8">
        <f>IF(ISERROR(MATCH(F$1&amp;$B88,raw!$C$3:$C$1001,0)),"",MATCH(F$1&amp;$B88,raw!$C$3:$C$1001,0))</f>
      </c>
      <c r="G88" s="8">
        <f>IF(ISERROR(MATCH(G$1&amp;$B88,raw!$C$3:$C$1001,0)),"",MATCH(G$1&amp;$B88,raw!$C$3:$C$1001,0))</f>
      </c>
      <c r="H88" s="8">
        <f>IF(ISERROR(MATCH(H$1&amp;$B88,raw!$C$3:$C$1001,0)),"",MATCH(H$1&amp;$B88,raw!$C$3:$C$1001,0))</f>
      </c>
      <c r="I88" s="8">
        <f>IF(ISERROR(MATCH(I$1&amp;$B88,raw!$C$3:$C$1001,0)),"",MATCH(I$1&amp;$B88,raw!$C$3:$C$1001,0))</f>
      </c>
      <c r="J88" s="8">
        <f>IF(ISERROR(MATCH(J$1&amp;$B88,raw!$C$3:$C$1001,0)),"",MATCH(J$1&amp;$B88,raw!$C$3:$C$1001,0))</f>
      </c>
      <c r="K88" s="8">
        <f>IF(ISERROR(MATCH(K$1&amp;$B88,raw!$C$3:$C$1001,0)),"",MATCH(K$1&amp;$B88,raw!$C$3:$C$1001,0))</f>
      </c>
      <c r="L88" s="8">
        <f>IF(ISERROR(MATCH(L$1&amp;$B88,raw!$C$3:$C$1001,0)),"",MATCH(L$1&amp;$B88,raw!$C$3:$C$1001,0))</f>
      </c>
      <c r="M88" s="8">
        <f>IF(ISERROR(MATCH(M$1&amp;$B88,raw!$C$3:$C$1001,0)),"",MATCH(M$1&amp;$B88,raw!$C$3:$C$1001,0))</f>
      </c>
      <c r="N88" s="9">
        <f>IF(ISERROR(MATCH(N$1&amp;$B88,raw!$C$3:$C$1001,0)),"",MATCH(N$1&amp;$B88,raw!$C$3:$C$1001,0))</f>
        <v>500</v>
      </c>
      <c r="O88" s="10">
        <f aca="true" t="shared" si="67" ref="O88:O102">D88</f>
        <v>0.4618055555555556</v>
      </c>
      <c r="P88" s="10">
        <f ca="1">IF(ISERROR(OFFSET(raw!$B$2,Progress!E88,4)),"",OFFSET(raw!$B$2,Progress!E88,4))</f>
      </c>
      <c r="Q88" s="10">
        <f ca="1">IF(ISERROR(OFFSET(raw!$B$2,Progress!F88,4)),"",OFFSET(raw!$B$2,Progress!F88,4))</f>
      </c>
      <c r="R88" s="10">
        <f ca="1">IF(ISERROR(OFFSET(raw!$B$2,Progress!G88,4)),"",OFFSET(raw!$B$2,Progress!G88,4))</f>
      </c>
      <c r="S88" s="10">
        <f ca="1">IF(ISERROR(OFFSET(raw!$B$2,Progress!H88,4)),"",OFFSET(raw!$B$2,Progress!H88,4))</f>
      </c>
      <c r="T88" s="10">
        <f ca="1">IF(ISERROR(OFFSET(raw!$B$2,Progress!I88,4)),"",OFFSET(raw!$B$2,Progress!I88,4))</f>
      </c>
      <c r="U88" s="10">
        <f ca="1">IF(ISERROR(OFFSET(raw!$B$2,Progress!J88,4)),"",OFFSET(raw!$B$2,Progress!J88,4))</f>
      </c>
      <c r="V88" s="10">
        <f ca="1">IF(ISERROR(OFFSET(raw!$B$2,Progress!K88,4)),"",OFFSET(raw!$B$2,Progress!K88,4))</f>
      </c>
      <c r="W88" s="10">
        <f ca="1">IF(ISERROR(OFFSET(raw!$B$2,Progress!L88,4)),"",OFFSET(raw!$B$2,Progress!L88,4))</f>
      </c>
      <c r="X88" s="10">
        <f ca="1">IF(ISERROR(OFFSET(raw!$B$2,Progress!M88,4)),"",OFFSET(raw!$B$2,Progress!M88,4))</f>
      </c>
      <c r="Y88" s="11">
        <f ca="1">IF(ISERROR(OFFSET(raw!$B$2,Progress!N88,4)),"",OFFSET(raw!$B$2,Progress!N88,4))</f>
        <v>0.7138888888888889</v>
      </c>
      <c r="Z88" s="12">
        <f aca="true" t="shared" si="68" ref="Z88:Z102">IF(ISERROR(MAX(P88:Y88)-$O88),"",MAX(P88:Y88)-$O88)</f>
        <v>0.2520833333333333</v>
      </c>
      <c r="AA88" s="13">
        <f t="shared" si="43"/>
        <v>0.2521713333333333</v>
      </c>
      <c r="AB88" s="8">
        <f t="shared" si="40"/>
        <v>117</v>
      </c>
      <c r="AC88" s="9">
        <f ca="1" t="shared" si="57"/>
        <v>23</v>
      </c>
      <c r="AD88">
        <f aca="true" t="shared" si="69" ref="AD88:AD102">IF(P88&lt;&gt;"",AD$1+(1-P88)/10+$A88/1000000,"")</f>
      </c>
      <c r="AE88">
        <f aca="true" t="shared" si="70" ref="AE88:AE102">IF(Q88&lt;&gt;"",AE$1+(1-Q88)/10+$A88/1000000,"")</f>
      </c>
      <c r="AF88">
        <f aca="true" t="shared" si="71" ref="AF88:AF102">IF(R88&lt;&gt;"",AF$1+(1-R88)/10+$A88/1000000,"")</f>
      </c>
      <c r="AG88">
        <f aca="true" t="shared" si="72" ref="AG88:AG102">IF(S88&lt;&gt;"",AG$1+(1-S88)/10+$A88/1000000,"")</f>
      </c>
      <c r="AH88">
        <f aca="true" t="shared" si="73" ref="AH88:AH102">IF(T88&lt;&gt;"",AH$1+(1-T88)/10+$A88/1000000,"")</f>
      </c>
      <c r="AI88">
        <f aca="true" t="shared" si="74" ref="AI88:AI102">IF(U88&lt;&gt;"",AI$1+(1-U88)/10+$A88/1000000,"")</f>
      </c>
      <c r="AJ88">
        <f aca="true" t="shared" si="75" ref="AJ88:AJ102">IF(V88&lt;&gt;"",AJ$1+(1-V88)/10+$A88/1000000,"")</f>
      </c>
      <c r="AK88">
        <f aca="true" t="shared" si="76" ref="AK88:AK102">IF(W88&lt;&gt;"",AK$1+(1-W88)/10+$A88/1000000,"")</f>
      </c>
      <c r="AL88">
        <f aca="true" t="shared" si="77" ref="AL88:AL102">IF(X88&lt;&gt;"",AL$1+(1-X88)/10+$A88/1000000,"")</f>
      </c>
      <c r="AM88">
        <f aca="true" t="shared" si="78" ref="AM88:AM102">IF(Y88&lt;&gt;"",AM$1+(1-Y88)/10+$A88/1000000,"")</f>
        <v>10.028699111111111</v>
      </c>
      <c r="AN88">
        <f aca="true" t="shared" si="79" ref="AN88:AN102">MAX(AD88:AM88)</f>
        <v>10.028699111111111</v>
      </c>
      <c r="AO88" s="30" t="e">
        <f aca="true" t="shared" si="80" ref="AO88:AO102">IF(OR((P88-O88)&gt;$BB$2,(P88-O88)&lt;$BC$2,(P88-O88)&lt;0),1,0)</f>
        <v>#VALUE!</v>
      </c>
      <c r="AP88" s="30" t="e">
        <f aca="true" t="shared" si="81" ref="AP88:AP102">IF(OR((Q88-P88)&gt;$BB$3,(Q88-P88)&lt;$BC$3,(Q88-P88)&lt;0),1,0)</f>
        <v>#VALUE!</v>
      </c>
      <c r="AQ88" s="30"/>
      <c r="AR88" s="30" t="e">
        <f aca="true" t="shared" si="82" ref="AR88:AR102">IF(OR((S88-Q88)&gt;($BB$4+$BB$5),(S88-Q88)&lt;($BC$4+$BC$5),(S88-Q88)&lt;0),1,0)</f>
        <v>#VALUE!</v>
      </c>
      <c r="AS88" s="30" t="e">
        <f aca="true" t="shared" si="83" ref="AS88:AS102">IF(OR((T88-S88)&gt;$BB$6,(T88-S88)&lt;$BC$6,(T88-S88)&lt;0),1,0)</f>
        <v>#VALUE!</v>
      </c>
      <c r="AT88" s="30" t="e">
        <f aca="true" t="shared" si="84" ref="AT88:AT102">IF(OR((U88-T88)&gt;$BB$7,(U88-T88)&lt;$BC$7,(U88-T88)&lt;0),1,0)</f>
        <v>#VALUE!</v>
      </c>
      <c r="AU88" s="30" t="e">
        <f aca="true" t="shared" si="85" ref="AU88:AU102">IF(OR((V88-U88)&gt;$BB$8,(V88-U88)&lt;$BC$8,(V88-U88)&lt;0),1,0)</f>
        <v>#VALUE!</v>
      </c>
      <c r="AV88" s="30" t="e">
        <f aca="true" t="shared" si="86" ref="AV88:AV102">IF(OR((W88-V88)&gt;$BB$9,(W88-V88)&lt;$BC$9,(W88-V88)&lt;0),1,0)</f>
        <v>#VALUE!</v>
      </c>
      <c r="AW88" s="30" t="e">
        <f aca="true" t="shared" si="87" ref="AW88:AW102">IF(OR((X88-W88)&gt;$BB$10,(X88-W88)&lt;$BC$10,(X88-W88)&lt;0),1,0)</f>
        <v>#VALUE!</v>
      </c>
      <c r="AX88" s="30" t="e">
        <f aca="true" t="shared" si="88" ref="AX88:AX102">IF(OR((Y88-X88)&gt;$BB$11,(Y88-X88)&lt;$BC$11,(Y88-X88)&lt;0),1,0)</f>
        <v>#VALUE!</v>
      </c>
    </row>
    <row r="89" spans="1:50" ht="16.5">
      <c r="A89" s="8">
        <f>ROW()</f>
        <v>89</v>
      </c>
      <c r="B89" s="8">
        <f ca="1" t="shared" si="41"/>
        <v>2414</v>
      </c>
      <c r="C89" s="8" t="str">
        <f t="shared" si="42"/>
        <v>24</v>
      </c>
      <c r="D89" s="59">
        <v>0.4618055555555556</v>
      </c>
      <c r="E89" s="8">
        <f>IF(ISERROR(MATCH(E$1&amp;$B89,raw!$C$3:$C$1001,0)),"",MATCH(E$1&amp;$B89,raw!$C$3:$C$1001,0))</f>
      </c>
      <c r="F89" s="8">
        <f>IF(ISERROR(MATCH(F$1&amp;$B89,raw!$C$3:$C$1001,0)),"",MATCH(F$1&amp;$B89,raw!$C$3:$C$1001,0))</f>
      </c>
      <c r="G89" s="8">
        <f>IF(ISERROR(MATCH(G$1&amp;$B89,raw!$C$3:$C$1001,0)),"",MATCH(G$1&amp;$B89,raw!$C$3:$C$1001,0))</f>
      </c>
      <c r="H89" s="8">
        <f>IF(ISERROR(MATCH(H$1&amp;$B89,raw!$C$3:$C$1001,0)),"",MATCH(H$1&amp;$B89,raw!$C$3:$C$1001,0))</f>
      </c>
      <c r="I89" s="8">
        <f>IF(ISERROR(MATCH(I$1&amp;$B89,raw!$C$3:$C$1001,0)),"",MATCH(I$1&amp;$B89,raw!$C$3:$C$1001,0))</f>
      </c>
      <c r="J89" s="8">
        <f>IF(ISERROR(MATCH(J$1&amp;$B89,raw!$C$3:$C$1001,0)),"",MATCH(J$1&amp;$B89,raw!$C$3:$C$1001,0))</f>
      </c>
      <c r="K89" s="8">
        <f>IF(ISERROR(MATCH(K$1&amp;$B89,raw!$C$3:$C$1001,0)),"",MATCH(K$1&amp;$B89,raw!$C$3:$C$1001,0))</f>
      </c>
      <c r="L89" s="8">
        <f>IF(ISERROR(MATCH(L$1&amp;$B89,raw!$C$3:$C$1001,0)),"",MATCH(L$1&amp;$B89,raw!$C$3:$C$1001,0))</f>
      </c>
      <c r="M89" s="8">
        <f>IF(ISERROR(MATCH(M$1&amp;$B89,raw!$C$3:$C$1001,0)),"",MATCH(M$1&amp;$B89,raw!$C$3:$C$1001,0))</f>
      </c>
      <c r="N89" s="9">
        <f>IF(ISERROR(MATCH(N$1&amp;$B89,raw!$C$3:$C$1001,0)),"",MATCH(N$1&amp;$B89,raw!$C$3:$C$1001,0))</f>
        <v>501</v>
      </c>
      <c r="O89" s="10">
        <f t="shared" si="67"/>
        <v>0.4618055555555556</v>
      </c>
      <c r="P89" s="10">
        <f ca="1">IF(ISERROR(OFFSET(raw!$B$2,Progress!E89,4)),"",OFFSET(raw!$B$2,Progress!E89,4))</f>
      </c>
      <c r="Q89" s="10">
        <f ca="1">IF(ISERROR(OFFSET(raw!$B$2,Progress!F89,4)),"",OFFSET(raw!$B$2,Progress!F89,4))</f>
      </c>
      <c r="R89" s="10">
        <f ca="1">IF(ISERROR(OFFSET(raw!$B$2,Progress!G89,4)),"",OFFSET(raw!$B$2,Progress!G89,4))</f>
      </c>
      <c r="S89" s="10">
        <f ca="1">IF(ISERROR(OFFSET(raw!$B$2,Progress!H89,4)),"",OFFSET(raw!$B$2,Progress!H89,4))</f>
      </c>
      <c r="T89" s="10">
        <f ca="1">IF(ISERROR(OFFSET(raw!$B$2,Progress!I89,4)),"",OFFSET(raw!$B$2,Progress!I89,4))</f>
      </c>
      <c r="U89" s="10">
        <f ca="1">IF(ISERROR(OFFSET(raw!$B$2,Progress!J89,4)),"",OFFSET(raw!$B$2,Progress!J89,4))</f>
      </c>
      <c r="V89" s="10">
        <f ca="1">IF(ISERROR(OFFSET(raw!$B$2,Progress!K89,4)),"",OFFSET(raw!$B$2,Progress!K89,4))</f>
      </c>
      <c r="W89" s="10">
        <f ca="1">IF(ISERROR(OFFSET(raw!$B$2,Progress!L89,4)),"",OFFSET(raw!$B$2,Progress!L89,4))</f>
      </c>
      <c r="X89" s="10">
        <f ca="1">IF(ISERROR(OFFSET(raw!$B$2,Progress!M89,4)),"",OFFSET(raw!$B$2,Progress!M89,4))</f>
      </c>
      <c r="Y89" s="11">
        <f ca="1">IF(ISERROR(OFFSET(raw!$B$2,Progress!N89,4)),"",OFFSET(raw!$B$2,Progress!N89,4))</f>
        <v>0.7138888888888889</v>
      </c>
      <c r="Z89" s="12">
        <f t="shared" si="68"/>
        <v>0.2520833333333333</v>
      </c>
      <c r="AA89" s="13">
        <f t="shared" si="43"/>
        <v>0.25217233333333333</v>
      </c>
      <c r="AB89" s="8">
        <f t="shared" si="40"/>
        <v>117</v>
      </c>
      <c r="AC89" s="9">
        <f ca="1" t="shared" si="57"/>
        <v>24</v>
      </c>
      <c r="AD89">
        <f t="shared" si="69"/>
      </c>
      <c r="AE89">
        <f t="shared" si="70"/>
      </c>
      <c r="AF89">
        <f t="shared" si="71"/>
      </c>
      <c r="AG89">
        <f t="shared" si="72"/>
      </c>
      <c r="AH89">
        <f t="shared" si="73"/>
      </c>
      <c r="AI89">
        <f t="shared" si="74"/>
      </c>
      <c r="AJ89">
        <f t="shared" si="75"/>
      </c>
      <c r="AK89">
        <f t="shared" si="76"/>
      </c>
      <c r="AL89">
        <f t="shared" si="77"/>
      </c>
      <c r="AM89">
        <f t="shared" si="78"/>
        <v>10.02870011111111</v>
      </c>
      <c r="AN89">
        <f t="shared" si="79"/>
        <v>10.02870011111111</v>
      </c>
      <c r="AO89" s="30" t="e">
        <f t="shared" si="80"/>
        <v>#VALUE!</v>
      </c>
      <c r="AP89" s="30" t="e">
        <f t="shared" si="81"/>
        <v>#VALUE!</v>
      </c>
      <c r="AQ89" s="30"/>
      <c r="AR89" s="30" t="e">
        <f t="shared" si="82"/>
        <v>#VALUE!</v>
      </c>
      <c r="AS89" s="30" t="e">
        <f t="shared" si="83"/>
        <v>#VALUE!</v>
      </c>
      <c r="AT89" s="30" t="e">
        <f t="shared" si="84"/>
        <v>#VALUE!</v>
      </c>
      <c r="AU89" s="30" t="e">
        <f t="shared" si="85"/>
        <v>#VALUE!</v>
      </c>
      <c r="AV89" s="30" t="e">
        <f t="shared" si="86"/>
        <v>#VALUE!</v>
      </c>
      <c r="AW89" s="30" t="e">
        <f t="shared" si="87"/>
        <v>#VALUE!</v>
      </c>
      <c r="AX89" s="30" t="e">
        <f t="shared" si="88"/>
        <v>#VALUE!</v>
      </c>
    </row>
    <row r="90" spans="1:50" ht="16.5">
      <c r="A90" s="8">
        <f>ROW()</f>
        <v>90</v>
      </c>
      <c r="B90" s="8">
        <f ca="1" t="shared" si="41"/>
        <v>2415</v>
      </c>
      <c r="C90" s="8" t="str">
        <f t="shared" si="42"/>
        <v>24</v>
      </c>
      <c r="D90" s="59">
        <v>0.4618055555555556</v>
      </c>
      <c r="E90" s="8">
        <f>IF(ISERROR(MATCH(E$1&amp;$B90,raw!$C$3:$C$1001,0)),"",MATCH(E$1&amp;$B90,raw!$C$3:$C$1001,0))</f>
      </c>
      <c r="F90" s="8">
        <f>IF(ISERROR(MATCH(F$1&amp;$B90,raw!$C$3:$C$1001,0)),"",MATCH(F$1&amp;$B90,raw!$C$3:$C$1001,0))</f>
      </c>
      <c r="G90" s="8">
        <f>IF(ISERROR(MATCH(G$1&amp;$B90,raw!$C$3:$C$1001,0)),"",MATCH(G$1&amp;$B90,raw!$C$3:$C$1001,0))</f>
      </c>
      <c r="H90" s="8">
        <f>IF(ISERROR(MATCH(H$1&amp;$B90,raw!$C$3:$C$1001,0)),"",MATCH(H$1&amp;$B90,raw!$C$3:$C$1001,0))</f>
      </c>
      <c r="I90" s="8">
        <f>IF(ISERROR(MATCH(I$1&amp;$B90,raw!$C$3:$C$1001,0)),"",MATCH(I$1&amp;$B90,raw!$C$3:$C$1001,0))</f>
      </c>
      <c r="J90" s="8">
        <f>IF(ISERROR(MATCH(J$1&amp;$B90,raw!$C$3:$C$1001,0)),"",MATCH(J$1&amp;$B90,raw!$C$3:$C$1001,0))</f>
      </c>
      <c r="K90" s="8">
        <f>IF(ISERROR(MATCH(K$1&amp;$B90,raw!$C$3:$C$1001,0)),"",MATCH(K$1&amp;$B90,raw!$C$3:$C$1001,0))</f>
      </c>
      <c r="L90" s="8">
        <f>IF(ISERROR(MATCH(L$1&amp;$B90,raw!$C$3:$C$1001,0)),"",MATCH(L$1&amp;$B90,raw!$C$3:$C$1001,0))</f>
      </c>
      <c r="M90" s="8">
        <f>IF(ISERROR(MATCH(M$1&amp;$B90,raw!$C$3:$C$1001,0)),"",MATCH(M$1&amp;$B90,raw!$C$3:$C$1001,0))</f>
      </c>
      <c r="N90" s="9">
        <f>IF(ISERROR(MATCH(N$1&amp;$B90,raw!$C$3:$C$1001,0)),"",MATCH(N$1&amp;$B90,raw!$C$3:$C$1001,0))</f>
        <v>281</v>
      </c>
      <c r="O90" s="10">
        <f t="shared" si="67"/>
        <v>0.4618055555555556</v>
      </c>
      <c r="P90" s="10">
        <f ca="1">IF(ISERROR(OFFSET(raw!$B$2,Progress!E90,4)),"",OFFSET(raw!$B$2,Progress!E90,4))</f>
      </c>
      <c r="Q90" s="10">
        <f ca="1">IF(ISERROR(OFFSET(raw!$B$2,Progress!F90,4)),"",OFFSET(raw!$B$2,Progress!F90,4))</f>
      </c>
      <c r="R90" s="10">
        <f ca="1">IF(ISERROR(OFFSET(raw!$B$2,Progress!G90,4)),"",OFFSET(raw!$B$2,Progress!G90,4))</f>
      </c>
      <c r="S90" s="10">
        <f ca="1">IF(ISERROR(OFFSET(raw!$B$2,Progress!H90,4)),"",OFFSET(raw!$B$2,Progress!H90,4))</f>
      </c>
      <c r="T90" s="10">
        <f ca="1">IF(ISERROR(OFFSET(raw!$B$2,Progress!I90,4)),"",OFFSET(raw!$B$2,Progress!I90,4))</f>
      </c>
      <c r="U90" s="10">
        <f ca="1">IF(ISERROR(OFFSET(raw!$B$2,Progress!J90,4)),"",OFFSET(raw!$B$2,Progress!J90,4))</f>
      </c>
      <c r="V90" s="10">
        <f ca="1">IF(ISERROR(OFFSET(raw!$B$2,Progress!K90,4)),"",OFFSET(raw!$B$2,Progress!K90,4))</f>
      </c>
      <c r="W90" s="10">
        <f ca="1">IF(ISERROR(OFFSET(raw!$B$2,Progress!L90,4)),"",OFFSET(raw!$B$2,Progress!L90,4))</f>
      </c>
      <c r="X90" s="10">
        <f ca="1">IF(ISERROR(OFFSET(raw!$B$2,Progress!M90,4)),"",OFFSET(raw!$B$2,Progress!M90,4))</f>
      </c>
      <c r="Y90" s="55" t="s">
        <v>591</v>
      </c>
      <c r="Z90" s="12">
        <f t="shared" si="68"/>
        <v>-0.4618055555555556</v>
      </c>
      <c r="AA90" s="13">
        <f t="shared" si="43"/>
      </c>
      <c r="AB90" s="8">
        <f t="shared" si="40"/>
        <v>117</v>
      </c>
      <c r="AC90" s="55" t="s">
        <v>591</v>
      </c>
      <c r="AD90">
        <f t="shared" si="69"/>
      </c>
      <c r="AE90">
        <f t="shared" si="70"/>
      </c>
      <c r="AF90">
        <f t="shared" si="71"/>
      </c>
      <c r="AG90">
        <f t="shared" si="72"/>
      </c>
      <c r="AH90">
        <f t="shared" si="73"/>
      </c>
      <c r="AI90">
        <f t="shared" si="74"/>
      </c>
      <c r="AJ90">
        <f t="shared" si="75"/>
      </c>
      <c r="AK90">
        <f t="shared" si="76"/>
      </c>
      <c r="AL90">
        <f t="shared" si="77"/>
      </c>
      <c r="AM90" t="e">
        <f t="shared" si="78"/>
        <v>#VALUE!</v>
      </c>
      <c r="AN90" t="e">
        <f t="shared" si="79"/>
        <v>#VALUE!</v>
      </c>
      <c r="AO90" s="30" t="e">
        <f t="shared" si="80"/>
        <v>#VALUE!</v>
      </c>
      <c r="AP90" s="30" t="e">
        <f t="shared" si="81"/>
        <v>#VALUE!</v>
      </c>
      <c r="AQ90" s="30"/>
      <c r="AR90" s="30" t="e">
        <f t="shared" si="82"/>
        <v>#VALUE!</v>
      </c>
      <c r="AS90" s="30" t="e">
        <f t="shared" si="83"/>
        <v>#VALUE!</v>
      </c>
      <c r="AT90" s="30" t="e">
        <f t="shared" si="84"/>
        <v>#VALUE!</v>
      </c>
      <c r="AU90" s="30" t="e">
        <f t="shared" si="85"/>
        <v>#VALUE!</v>
      </c>
      <c r="AV90" s="30" t="e">
        <f t="shared" si="86"/>
        <v>#VALUE!</v>
      </c>
      <c r="AW90" s="30" t="e">
        <f t="shared" si="87"/>
        <v>#VALUE!</v>
      </c>
      <c r="AX90" s="30" t="e">
        <f t="shared" si="88"/>
        <v>#VALUE!</v>
      </c>
    </row>
    <row r="91" spans="1:50" ht="16.5">
      <c r="A91" s="8">
        <f>ROW()</f>
        <v>91</v>
      </c>
      <c r="B91" s="8">
        <f ca="1" t="shared" si="41"/>
        <v>2416</v>
      </c>
      <c r="C91" s="8" t="str">
        <f t="shared" si="42"/>
        <v>24</v>
      </c>
      <c r="D91" s="59">
        <v>0.4618055555555556</v>
      </c>
      <c r="E91" s="8">
        <f>IF(ISERROR(MATCH(E$1&amp;$B91,raw!$C$3:$C$1001,0)),"",MATCH(E$1&amp;$B91,raw!$C$3:$C$1001,0))</f>
      </c>
      <c r="F91" s="8">
        <f>IF(ISERROR(MATCH(F$1&amp;$B91,raw!$C$3:$C$1001,0)),"",MATCH(F$1&amp;$B91,raw!$C$3:$C$1001,0))</f>
      </c>
      <c r="G91" s="8">
        <f>IF(ISERROR(MATCH(G$1&amp;$B91,raw!$C$3:$C$1001,0)),"",MATCH(G$1&amp;$B91,raw!$C$3:$C$1001,0))</f>
      </c>
      <c r="H91" s="8">
        <f>IF(ISERROR(MATCH(H$1&amp;$B91,raw!$C$3:$C$1001,0)),"",MATCH(H$1&amp;$B91,raw!$C$3:$C$1001,0))</f>
      </c>
      <c r="I91" s="8">
        <f>IF(ISERROR(MATCH(I$1&amp;$B91,raw!$C$3:$C$1001,0)),"",MATCH(I$1&amp;$B91,raw!$C$3:$C$1001,0))</f>
      </c>
      <c r="J91" s="8">
        <f>IF(ISERROR(MATCH(J$1&amp;$B91,raw!$C$3:$C$1001,0)),"",MATCH(J$1&amp;$B91,raw!$C$3:$C$1001,0))</f>
      </c>
      <c r="K91" s="8">
        <f>IF(ISERROR(MATCH(K$1&amp;$B91,raw!$C$3:$C$1001,0)),"",MATCH(K$1&amp;$B91,raw!$C$3:$C$1001,0))</f>
      </c>
      <c r="L91" s="8">
        <f>IF(ISERROR(MATCH(L$1&amp;$B91,raw!$C$3:$C$1001,0)),"",MATCH(L$1&amp;$B91,raw!$C$3:$C$1001,0))</f>
      </c>
      <c r="M91" s="8">
        <f>IF(ISERROR(MATCH(M$1&amp;$B91,raw!$C$3:$C$1001,0)),"",MATCH(M$1&amp;$B91,raw!$C$3:$C$1001,0))</f>
      </c>
      <c r="N91" s="9">
        <f>IF(ISERROR(MATCH(N$1&amp;$B91,raw!$C$3:$C$1001,0)),"",MATCH(N$1&amp;$B91,raw!$C$3:$C$1001,0))</f>
        <v>502</v>
      </c>
      <c r="O91" s="10">
        <f t="shared" si="67"/>
        <v>0.4618055555555556</v>
      </c>
      <c r="P91" s="10">
        <f ca="1">IF(ISERROR(OFFSET(raw!$B$2,Progress!E91,4)),"",OFFSET(raw!$B$2,Progress!E91,4))</f>
      </c>
      <c r="Q91" s="10">
        <f ca="1">IF(ISERROR(OFFSET(raw!$B$2,Progress!F91,4)),"",OFFSET(raw!$B$2,Progress!F91,4))</f>
      </c>
      <c r="R91" s="10">
        <f ca="1">IF(ISERROR(OFFSET(raw!$B$2,Progress!G91,4)),"",OFFSET(raw!$B$2,Progress!G91,4))</f>
      </c>
      <c r="S91" s="10">
        <f ca="1">IF(ISERROR(OFFSET(raw!$B$2,Progress!H91,4)),"",OFFSET(raw!$B$2,Progress!H91,4))</f>
      </c>
      <c r="T91" s="10">
        <f ca="1">IF(ISERROR(OFFSET(raw!$B$2,Progress!I91,4)),"",OFFSET(raw!$B$2,Progress!I91,4))</f>
      </c>
      <c r="U91" s="10">
        <f ca="1">IF(ISERROR(OFFSET(raw!$B$2,Progress!J91,4)),"",OFFSET(raw!$B$2,Progress!J91,4))</f>
      </c>
      <c r="V91" s="10">
        <f ca="1">IF(ISERROR(OFFSET(raw!$B$2,Progress!K91,4)),"",OFFSET(raw!$B$2,Progress!K91,4))</f>
      </c>
      <c r="W91" s="10">
        <f ca="1">IF(ISERROR(OFFSET(raw!$B$2,Progress!L91,4)),"",OFFSET(raw!$B$2,Progress!L91,4))</f>
      </c>
      <c r="X91" s="10">
        <f ca="1">IF(ISERROR(OFFSET(raw!$B$2,Progress!M91,4)),"",OFFSET(raw!$B$2,Progress!M91,4))</f>
      </c>
      <c r="Y91" s="11">
        <f ca="1">IF(ISERROR(OFFSET(raw!$B$2,Progress!N91,4)),"",OFFSET(raw!$B$2,Progress!N91,4))</f>
        <v>0.7159722222222222</v>
      </c>
      <c r="Z91" s="12">
        <f t="shared" si="68"/>
        <v>0.25416666666666665</v>
      </c>
      <c r="AA91" s="13">
        <f t="shared" si="43"/>
        <v>0.25425766666666666</v>
      </c>
      <c r="AB91" s="8">
        <f t="shared" si="40"/>
        <v>117</v>
      </c>
      <c r="AC91" s="9">
        <f ca="1" t="shared" si="57"/>
        <v>25</v>
      </c>
      <c r="AD91">
        <f t="shared" si="69"/>
      </c>
      <c r="AE91">
        <f t="shared" si="70"/>
      </c>
      <c r="AF91">
        <f t="shared" si="71"/>
      </c>
      <c r="AG91">
        <f t="shared" si="72"/>
      </c>
      <c r="AH91">
        <f t="shared" si="73"/>
      </c>
      <c r="AI91">
        <f t="shared" si="74"/>
      </c>
      <c r="AJ91">
        <f t="shared" si="75"/>
      </c>
      <c r="AK91">
        <f t="shared" si="76"/>
      </c>
      <c r="AL91">
        <f t="shared" si="77"/>
      </c>
      <c r="AM91">
        <f t="shared" si="78"/>
        <v>10.028493777777777</v>
      </c>
      <c r="AN91">
        <f t="shared" si="79"/>
        <v>10.028493777777777</v>
      </c>
      <c r="AO91" s="30" t="e">
        <f t="shared" si="80"/>
        <v>#VALUE!</v>
      </c>
      <c r="AP91" s="30" t="e">
        <f t="shared" si="81"/>
        <v>#VALUE!</v>
      </c>
      <c r="AQ91" s="30"/>
      <c r="AR91" s="30" t="e">
        <f t="shared" si="82"/>
        <v>#VALUE!</v>
      </c>
      <c r="AS91" s="30" t="e">
        <f t="shared" si="83"/>
        <v>#VALUE!</v>
      </c>
      <c r="AT91" s="30" t="e">
        <f t="shared" si="84"/>
        <v>#VALUE!</v>
      </c>
      <c r="AU91" s="30" t="e">
        <f t="shared" si="85"/>
        <v>#VALUE!</v>
      </c>
      <c r="AV91" s="30" t="e">
        <f t="shared" si="86"/>
        <v>#VALUE!</v>
      </c>
      <c r="AW91" s="30" t="e">
        <f t="shared" si="87"/>
        <v>#VALUE!</v>
      </c>
      <c r="AX91" s="30" t="e">
        <f t="shared" si="88"/>
        <v>#VALUE!</v>
      </c>
    </row>
    <row r="92" spans="1:50" ht="16.5">
      <c r="A92" s="8">
        <f>ROW()</f>
        <v>92</v>
      </c>
      <c r="B92" s="8">
        <f ca="1" t="shared" si="41"/>
        <v>2417</v>
      </c>
      <c r="C92" s="8" t="str">
        <f t="shared" si="42"/>
        <v>24</v>
      </c>
      <c r="D92" s="59">
        <v>0.4618055555555556</v>
      </c>
      <c r="E92" s="8">
        <f>IF(ISERROR(MATCH(E$1&amp;$B92,raw!$C$3:$C$1001,0)),"",MATCH(E$1&amp;$B92,raw!$C$3:$C$1001,0))</f>
      </c>
      <c r="F92" s="8">
        <f>IF(ISERROR(MATCH(F$1&amp;$B92,raw!$C$3:$C$1001,0)),"",MATCH(F$1&amp;$B92,raw!$C$3:$C$1001,0))</f>
      </c>
      <c r="G92" s="8">
        <f>IF(ISERROR(MATCH(G$1&amp;$B92,raw!$C$3:$C$1001,0)),"",MATCH(G$1&amp;$B92,raw!$C$3:$C$1001,0))</f>
      </c>
      <c r="H92" s="8">
        <f>IF(ISERROR(MATCH(H$1&amp;$B92,raw!$C$3:$C$1001,0)),"",MATCH(H$1&amp;$B92,raw!$C$3:$C$1001,0))</f>
      </c>
      <c r="I92" s="8">
        <f>IF(ISERROR(MATCH(I$1&amp;$B92,raw!$C$3:$C$1001,0)),"",MATCH(I$1&amp;$B92,raw!$C$3:$C$1001,0))</f>
      </c>
      <c r="J92" s="8">
        <f>IF(ISERROR(MATCH(J$1&amp;$B92,raw!$C$3:$C$1001,0)),"",MATCH(J$1&amp;$B92,raw!$C$3:$C$1001,0))</f>
      </c>
      <c r="K92" s="8">
        <f>IF(ISERROR(MATCH(K$1&amp;$B92,raw!$C$3:$C$1001,0)),"",MATCH(K$1&amp;$B92,raw!$C$3:$C$1001,0))</f>
      </c>
      <c r="L92" s="8">
        <f>IF(ISERROR(MATCH(L$1&amp;$B92,raw!$C$3:$C$1001,0)),"",MATCH(L$1&amp;$B92,raw!$C$3:$C$1001,0))</f>
      </c>
      <c r="M92" s="8">
        <f>IF(ISERROR(MATCH(M$1&amp;$B92,raw!$C$3:$C$1001,0)),"",MATCH(M$1&amp;$B92,raw!$C$3:$C$1001,0))</f>
      </c>
      <c r="N92" s="9">
        <f>IF(ISERROR(MATCH(N$1&amp;$B92,raw!$C$3:$C$1001,0)),"",MATCH(N$1&amp;$B92,raw!$C$3:$C$1001,0))</f>
        <v>503</v>
      </c>
      <c r="O92" s="10">
        <f t="shared" si="67"/>
        <v>0.4618055555555556</v>
      </c>
      <c r="P92" s="10">
        <f ca="1">IF(ISERROR(OFFSET(raw!$B$2,Progress!E92,4)),"",OFFSET(raw!$B$2,Progress!E92,4))</f>
      </c>
      <c r="Q92" s="10">
        <f ca="1">IF(ISERROR(OFFSET(raw!$B$2,Progress!F92,4)),"",OFFSET(raw!$B$2,Progress!F92,4))</f>
      </c>
      <c r="R92" s="10">
        <f ca="1">IF(ISERROR(OFFSET(raw!$B$2,Progress!G92,4)),"",OFFSET(raw!$B$2,Progress!G92,4))</f>
      </c>
      <c r="S92" s="10">
        <f ca="1">IF(ISERROR(OFFSET(raw!$B$2,Progress!H92,4)),"",OFFSET(raw!$B$2,Progress!H92,4))</f>
      </c>
      <c r="T92" s="10">
        <f ca="1">IF(ISERROR(OFFSET(raw!$B$2,Progress!I92,4)),"",OFFSET(raw!$B$2,Progress!I92,4))</f>
      </c>
      <c r="U92" s="10">
        <f ca="1">IF(ISERROR(OFFSET(raw!$B$2,Progress!J92,4)),"",OFFSET(raw!$B$2,Progress!J92,4))</f>
      </c>
      <c r="V92" s="10">
        <f ca="1">IF(ISERROR(OFFSET(raw!$B$2,Progress!K92,4)),"",OFFSET(raw!$B$2,Progress!K92,4))</f>
      </c>
      <c r="W92" s="10">
        <f ca="1">IF(ISERROR(OFFSET(raw!$B$2,Progress!L92,4)),"",OFFSET(raw!$B$2,Progress!L92,4))</f>
      </c>
      <c r="X92" s="10">
        <f ca="1">IF(ISERROR(OFFSET(raw!$B$2,Progress!M92,4)),"",OFFSET(raw!$B$2,Progress!M92,4))</f>
      </c>
      <c r="Y92" s="11">
        <f ca="1">IF(ISERROR(OFFSET(raw!$B$2,Progress!N92,4)),"",OFFSET(raw!$B$2,Progress!N92,4))</f>
        <v>0.7159722222222222</v>
      </c>
      <c r="Z92" s="12">
        <f t="shared" si="68"/>
        <v>0.25416666666666665</v>
      </c>
      <c r="AA92" s="13">
        <f t="shared" si="43"/>
        <v>0.25425866666666663</v>
      </c>
      <c r="AB92" s="8">
        <f t="shared" si="40"/>
        <v>117</v>
      </c>
      <c r="AC92" s="65" t="s">
        <v>654</v>
      </c>
      <c r="AD92">
        <f t="shared" si="69"/>
      </c>
      <c r="AE92">
        <f t="shared" si="70"/>
      </c>
      <c r="AF92">
        <f t="shared" si="71"/>
      </c>
      <c r="AG92">
        <f t="shared" si="72"/>
      </c>
      <c r="AH92">
        <f t="shared" si="73"/>
      </c>
      <c r="AI92">
        <f t="shared" si="74"/>
      </c>
      <c r="AJ92">
        <f t="shared" si="75"/>
      </c>
      <c r="AK92">
        <f t="shared" si="76"/>
      </c>
      <c r="AL92">
        <f t="shared" si="77"/>
      </c>
      <c r="AM92">
        <f t="shared" si="78"/>
        <v>10.028494777777778</v>
      </c>
      <c r="AN92">
        <f t="shared" si="79"/>
        <v>10.028494777777778</v>
      </c>
      <c r="AO92" s="30" t="e">
        <f t="shared" si="80"/>
        <v>#VALUE!</v>
      </c>
      <c r="AP92" s="30" t="e">
        <f t="shared" si="81"/>
        <v>#VALUE!</v>
      </c>
      <c r="AQ92" s="30"/>
      <c r="AR92" s="30" t="e">
        <f t="shared" si="82"/>
        <v>#VALUE!</v>
      </c>
      <c r="AS92" s="30" t="e">
        <f t="shared" si="83"/>
        <v>#VALUE!</v>
      </c>
      <c r="AT92" s="30" t="e">
        <f t="shared" si="84"/>
        <v>#VALUE!</v>
      </c>
      <c r="AU92" s="30" t="e">
        <f t="shared" si="85"/>
        <v>#VALUE!</v>
      </c>
      <c r="AV92" s="30" t="e">
        <f t="shared" si="86"/>
        <v>#VALUE!</v>
      </c>
      <c r="AW92" s="30" t="e">
        <f t="shared" si="87"/>
        <v>#VALUE!</v>
      </c>
      <c r="AX92" s="30" t="e">
        <f t="shared" si="88"/>
        <v>#VALUE!</v>
      </c>
    </row>
    <row r="93" spans="1:50" ht="16.5">
      <c r="A93" s="8">
        <f>ROW()</f>
        <v>93</v>
      </c>
      <c r="B93" s="8">
        <f ca="1" t="shared" si="41"/>
        <v>2418</v>
      </c>
      <c r="C93" s="8" t="str">
        <f t="shared" si="42"/>
        <v>24</v>
      </c>
      <c r="D93" s="59">
        <v>0.4618055555555556</v>
      </c>
      <c r="E93" s="8">
        <f>IF(ISERROR(MATCH(E$1&amp;$B93,raw!$C$3:$C$1001,0)),"",MATCH(E$1&amp;$B93,raw!$C$3:$C$1001,0))</f>
      </c>
      <c r="F93" s="8">
        <f>IF(ISERROR(MATCH(F$1&amp;$B93,raw!$C$3:$C$1001,0)),"",MATCH(F$1&amp;$B93,raw!$C$3:$C$1001,0))</f>
      </c>
      <c r="G93" s="8">
        <f>IF(ISERROR(MATCH(G$1&amp;$B93,raw!$C$3:$C$1001,0)),"",MATCH(G$1&amp;$B93,raw!$C$3:$C$1001,0))</f>
      </c>
      <c r="H93" s="8">
        <f>IF(ISERROR(MATCH(H$1&amp;$B93,raw!$C$3:$C$1001,0)),"",MATCH(H$1&amp;$B93,raw!$C$3:$C$1001,0))</f>
      </c>
      <c r="I93" s="8">
        <f>IF(ISERROR(MATCH(I$1&amp;$B93,raw!$C$3:$C$1001,0)),"",MATCH(I$1&amp;$B93,raw!$C$3:$C$1001,0))</f>
      </c>
      <c r="J93" s="8">
        <f>IF(ISERROR(MATCH(J$1&amp;$B93,raw!$C$3:$C$1001,0)),"",MATCH(J$1&amp;$B93,raw!$C$3:$C$1001,0))</f>
      </c>
      <c r="K93" s="8">
        <f>IF(ISERROR(MATCH(K$1&amp;$B93,raw!$C$3:$C$1001,0)),"",MATCH(K$1&amp;$B93,raw!$C$3:$C$1001,0))</f>
      </c>
      <c r="L93" s="8">
        <f>IF(ISERROR(MATCH(L$1&amp;$B93,raw!$C$3:$C$1001,0)),"",MATCH(L$1&amp;$B93,raw!$C$3:$C$1001,0))</f>
      </c>
      <c r="M93" s="8">
        <f>IF(ISERROR(MATCH(M$1&amp;$B93,raw!$C$3:$C$1001,0)),"",MATCH(M$1&amp;$B93,raw!$C$3:$C$1001,0))</f>
      </c>
      <c r="N93" s="9">
        <f>IF(ISERROR(MATCH(N$1&amp;$B93,raw!$C$3:$C$1001,0)),"",MATCH(N$1&amp;$B93,raw!$C$3:$C$1001,0))</f>
        <v>458</v>
      </c>
      <c r="O93" s="10">
        <f t="shared" si="67"/>
        <v>0.4618055555555556</v>
      </c>
      <c r="P93" s="10">
        <f ca="1">IF(ISERROR(OFFSET(raw!$B$2,Progress!E93,4)),"",OFFSET(raw!$B$2,Progress!E93,4))</f>
      </c>
      <c r="Q93" s="10">
        <f ca="1">IF(ISERROR(OFFSET(raw!$B$2,Progress!F93,4)),"",OFFSET(raw!$B$2,Progress!F93,4))</f>
      </c>
      <c r="R93" s="10">
        <f ca="1">IF(ISERROR(OFFSET(raw!$B$2,Progress!G93,4)),"",OFFSET(raw!$B$2,Progress!G93,4))</f>
      </c>
      <c r="S93" s="10">
        <f ca="1">IF(ISERROR(OFFSET(raw!$B$2,Progress!H93,4)),"",OFFSET(raw!$B$2,Progress!H93,4))</f>
      </c>
      <c r="T93" s="10">
        <f ca="1">IF(ISERROR(OFFSET(raw!$B$2,Progress!I93,4)),"",OFFSET(raw!$B$2,Progress!I93,4))</f>
      </c>
      <c r="U93" s="10">
        <f ca="1">IF(ISERROR(OFFSET(raw!$B$2,Progress!J93,4)),"",OFFSET(raw!$B$2,Progress!J93,4))</f>
      </c>
      <c r="V93" s="10">
        <f ca="1">IF(ISERROR(OFFSET(raw!$B$2,Progress!K93,4)),"",OFFSET(raw!$B$2,Progress!K93,4))</f>
      </c>
      <c r="W93" s="10">
        <f ca="1">IF(ISERROR(OFFSET(raw!$B$2,Progress!L93,4)),"",OFFSET(raw!$B$2,Progress!L93,4))</f>
      </c>
      <c r="X93" s="10">
        <f ca="1">IF(ISERROR(OFFSET(raw!$B$2,Progress!M93,4)),"",OFFSET(raw!$B$2,Progress!M93,4))</f>
      </c>
      <c r="Y93" s="11">
        <f ca="1">IF(ISERROR(OFFSET(raw!$B$2,Progress!N93,4)),"",OFFSET(raw!$B$2,Progress!N93,4))</f>
        <v>0.6625</v>
      </c>
      <c r="Z93" s="12">
        <f t="shared" si="68"/>
        <v>0.2006944444444444</v>
      </c>
      <c r="AA93" s="13">
        <f t="shared" si="43"/>
        <v>0.2007874444444444</v>
      </c>
      <c r="AB93" s="8">
        <f t="shared" si="40"/>
        <v>117</v>
      </c>
      <c r="AC93" s="9">
        <f ca="1" t="shared" si="57"/>
        <v>10</v>
      </c>
      <c r="AD93">
        <f t="shared" si="69"/>
      </c>
      <c r="AE93">
        <f t="shared" si="70"/>
      </c>
      <c r="AF93">
        <f t="shared" si="71"/>
      </c>
      <c r="AG93">
        <f t="shared" si="72"/>
      </c>
      <c r="AH93">
        <f t="shared" si="73"/>
      </c>
      <c r="AI93">
        <f t="shared" si="74"/>
      </c>
      <c r="AJ93">
        <f t="shared" si="75"/>
      </c>
      <c r="AK93">
        <f t="shared" si="76"/>
      </c>
      <c r="AL93">
        <f t="shared" si="77"/>
      </c>
      <c r="AM93">
        <f t="shared" si="78"/>
        <v>10.033843</v>
      </c>
      <c r="AN93">
        <f t="shared" si="79"/>
        <v>10.033843</v>
      </c>
      <c r="AO93" s="30" t="e">
        <f t="shared" si="80"/>
        <v>#VALUE!</v>
      </c>
      <c r="AP93" s="30" t="e">
        <f t="shared" si="81"/>
        <v>#VALUE!</v>
      </c>
      <c r="AQ93" s="30"/>
      <c r="AR93" s="30" t="e">
        <f t="shared" si="82"/>
        <v>#VALUE!</v>
      </c>
      <c r="AS93" s="30" t="e">
        <f t="shared" si="83"/>
        <v>#VALUE!</v>
      </c>
      <c r="AT93" s="30" t="e">
        <f t="shared" si="84"/>
        <v>#VALUE!</v>
      </c>
      <c r="AU93" s="30" t="e">
        <f t="shared" si="85"/>
        <v>#VALUE!</v>
      </c>
      <c r="AV93" s="30" t="e">
        <f t="shared" si="86"/>
        <v>#VALUE!</v>
      </c>
      <c r="AW93" s="30" t="e">
        <f t="shared" si="87"/>
        <v>#VALUE!</v>
      </c>
      <c r="AX93" s="30" t="e">
        <f t="shared" si="88"/>
        <v>#VALUE!</v>
      </c>
    </row>
    <row r="94" spans="1:50" ht="16.5">
      <c r="A94" s="8">
        <f>ROW()</f>
        <v>94</v>
      </c>
      <c r="B94" s="8">
        <f ca="1" t="shared" si="41"/>
        <v>2419</v>
      </c>
      <c r="C94" s="8" t="str">
        <f t="shared" si="42"/>
        <v>24</v>
      </c>
      <c r="D94" s="59">
        <v>0.4618055555555556</v>
      </c>
      <c r="E94" s="8">
        <f>IF(ISERROR(MATCH(E$1&amp;$B94,raw!$C$3:$C$1001,0)),"",MATCH(E$1&amp;$B94,raw!$C$3:$C$1001,0))</f>
      </c>
      <c r="F94" s="8">
        <f>IF(ISERROR(MATCH(F$1&amp;$B94,raw!$C$3:$C$1001,0)),"",MATCH(F$1&amp;$B94,raw!$C$3:$C$1001,0))</f>
      </c>
      <c r="G94" s="8">
        <f>IF(ISERROR(MATCH(G$1&amp;$B94,raw!$C$3:$C$1001,0)),"",MATCH(G$1&amp;$B94,raw!$C$3:$C$1001,0))</f>
      </c>
      <c r="H94" s="8">
        <f>IF(ISERROR(MATCH(H$1&amp;$B94,raw!$C$3:$C$1001,0)),"",MATCH(H$1&amp;$B94,raw!$C$3:$C$1001,0))</f>
      </c>
      <c r="I94" s="8">
        <f>IF(ISERROR(MATCH(I$1&amp;$B94,raw!$C$3:$C$1001,0)),"",MATCH(I$1&amp;$B94,raw!$C$3:$C$1001,0))</f>
      </c>
      <c r="J94" s="8">
        <f>IF(ISERROR(MATCH(J$1&amp;$B94,raw!$C$3:$C$1001,0)),"",MATCH(J$1&amp;$B94,raw!$C$3:$C$1001,0))</f>
      </c>
      <c r="K94" s="8">
        <f>IF(ISERROR(MATCH(K$1&amp;$B94,raw!$C$3:$C$1001,0)),"",MATCH(K$1&amp;$B94,raw!$C$3:$C$1001,0))</f>
      </c>
      <c r="L94" s="8">
        <f>IF(ISERROR(MATCH(L$1&amp;$B94,raw!$C$3:$C$1001,0)),"",MATCH(L$1&amp;$B94,raw!$C$3:$C$1001,0))</f>
      </c>
      <c r="M94" s="8">
        <f>IF(ISERROR(MATCH(M$1&amp;$B94,raw!$C$3:$C$1001,0)),"",MATCH(M$1&amp;$B94,raw!$C$3:$C$1001,0))</f>
      </c>
      <c r="N94" s="9">
        <f>IF(ISERROR(MATCH(N$1&amp;$B94,raw!$C$3:$C$1001,0)),"",MATCH(N$1&amp;$B94,raw!$C$3:$C$1001,0))</f>
      </c>
      <c r="O94" s="10">
        <f t="shared" si="67"/>
        <v>0.4618055555555556</v>
      </c>
      <c r="P94" s="10">
        <f ca="1">IF(ISERROR(OFFSET(raw!$B$2,Progress!E94,4)),"",OFFSET(raw!$B$2,Progress!E94,4))</f>
      </c>
      <c r="Q94" s="10">
        <f ca="1">IF(ISERROR(OFFSET(raw!$B$2,Progress!F94,4)),"",OFFSET(raw!$B$2,Progress!F94,4))</f>
      </c>
      <c r="R94" s="10">
        <f ca="1">IF(ISERROR(OFFSET(raw!$B$2,Progress!G94,4)),"",OFFSET(raw!$B$2,Progress!G94,4))</f>
      </c>
      <c r="S94" s="10">
        <f ca="1">IF(ISERROR(OFFSET(raw!$B$2,Progress!H94,4)),"",OFFSET(raw!$B$2,Progress!H94,4))</f>
      </c>
      <c r="T94" s="10">
        <f ca="1">IF(ISERROR(OFFSET(raw!$B$2,Progress!I94,4)),"",OFFSET(raw!$B$2,Progress!I94,4))</f>
      </c>
      <c r="U94" s="10">
        <f ca="1">IF(ISERROR(OFFSET(raw!$B$2,Progress!J94,4)),"",OFFSET(raw!$B$2,Progress!J94,4))</f>
      </c>
      <c r="V94" s="10">
        <f ca="1">IF(ISERROR(OFFSET(raw!$B$2,Progress!K94,4)),"",OFFSET(raw!$B$2,Progress!K94,4))</f>
      </c>
      <c r="W94" s="10">
        <f ca="1">IF(ISERROR(OFFSET(raw!$B$2,Progress!L94,4)),"",OFFSET(raw!$B$2,Progress!L94,4))</f>
      </c>
      <c r="X94" s="10">
        <f ca="1">IF(ISERROR(OFFSET(raw!$B$2,Progress!M94,4)),"",OFFSET(raw!$B$2,Progress!M94,4))</f>
      </c>
      <c r="Y94" s="11">
        <f ca="1">IF(ISERROR(OFFSET(raw!$B$2,Progress!N94,4)),"",OFFSET(raw!$B$2,Progress!N94,4))</f>
      </c>
      <c r="Z94" s="12">
        <f t="shared" si="68"/>
        <v>-0.4618055555555556</v>
      </c>
      <c r="AA94" s="13">
        <f t="shared" si="43"/>
      </c>
      <c r="AB94" s="8">
        <f t="shared" si="40"/>
        <v>117</v>
      </c>
      <c r="AC94" s="9" t="e">
        <f ca="1" t="shared" si="57"/>
        <v>#VALUE!</v>
      </c>
      <c r="AD94">
        <f t="shared" si="69"/>
      </c>
      <c r="AE94">
        <f t="shared" si="70"/>
      </c>
      <c r="AF94">
        <f t="shared" si="71"/>
      </c>
      <c r="AG94">
        <f t="shared" si="72"/>
      </c>
      <c r="AH94">
        <f t="shared" si="73"/>
      </c>
      <c r="AI94">
        <f t="shared" si="74"/>
      </c>
      <c r="AJ94">
        <f t="shared" si="75"/>
      </c>
      <c r="AK94">
        <f t="shared" si="76"/>
      </c>
      <c r="AL94">
        <f t="shared" si="77"/>
      </c>
      <c r="AM94">
        <f t="shared" si="78"/>
      </c>
      <c r="AN94">
        <f t="shared" si="79"/>
        <v>0</v>
      </c>
      <c r="AO94" s="30" t="e">
        <f t="shared" si="80"/>
        <v>#VALUE!</v>
      </c>
      <c r="AP94" s="30" t="e">
        <f t="shared" si="81"/>
        <v>#VALUE!</v>
      </c>
      <c r="AQ94" s="30"/>
      <c r="AR94" s="30" t="e">
        <f t="shared" si="82"/>
        <v>#VALUE!</v>
      </c>
      <c r="AS94" s="30" t="e">
        <f t="shared" si="83"/>
        <v>#VALUE!</v>
      </c>
      <c r="AT94" s="30" t="e">
        <f t="shared" si="84"/>
        <v>#VALUE!</v>
      </c>
      <c r="AU94" s="30" t="e">
        <f t="shared" si="85"/>
        <v>#VALUE!</v>
      </c>
      <c r="AV94" s="30" t="e">
        <f t="shared" si="86"/>
        <v>#VALUE!</v>
      </c>
      <c r="AW94" s="30" t="e">
        <f t="shared" si="87"/>
        <v>#VALUE!</v>
      </c>
      <c r="AX94" s="30" t="e">
        <f t="shared" si="88"/>
        <v>#VALUE!</v>
      </c>
    </row>
    <row r="95" spans="1:50" ht="16.5">
      <c r="A95" s="8">
        <f>ROW()</f>
        <v>95</v>
      </c>
      <c r="B95" s="8">
        <f ca="1" t="shared" si="41"/>
        <v>2420</v>
      </c>
      <c r="C95" s="8" t="str">
        <f t="shared" si="42"/>
        <v>24</v>
      </c>
      <c r="D95" s="59">
        <v>0.4618055555555556</v>
      </c>
      <c r="E95" s="8">
        <f>IF(ISERROR(MATCH(E$1&amp;$B95,raw!$C$3:$C$1001,0)),"",MATCH(E$1&amp;$B95,raw!$C$3:$C$1001,0))</f>
      </c>
      <c r="F95" s="8">
        <f>IF(ISERROR(MATCH(F$1&amp;$B95,raw!$C$3:$C$1001,0)),"",MATCH(F$1&amp;$B95,raw!$C$3:$C$1001,0))</f>
      </c>
      <c r="G95" s="8">
        <f>IF(ISERROR(MATCH(G$1&amp;$B95,raw!$C$3:$C$1001,0)),"",MATCH(G$1&amp;$B95,raw!$C$3:$C$1001,0))</f>
      </c>
      <c r="H95" s="8">
        <f>IF(ISERROR(MATCH(H$1&amp;$B95,raw!$C$3:$C$1001,0)),"",MATCH(H$1&amp;$B95,raw!$C$3:$C$1001,0))</f>
      </c>
      <c r="I95" s="8">
        <f>IF(ISERROR(MATCH(I$1&amp;$B95,raw!$C$3:$C$1001,0)),"",MATCH(I$1&amp;$B95,raw!$C$3:$C$1001,0))</f>
      </c>
      <c r="J95" s="8">
        <f>IF(ISERROR(MATCH(J$1&amp;$B95,raw!$C$3:$C$1001,0)),"",MATCH(J$1&amp;$B95,raw!$C$3:$C$1001,0))</f>
      </c>
      <c r="K95" s="8">
        <f>IF(ISERROR(MATCH(K$1&amp;$B95,raw!$C$3:$C$1001,0)),"",MATCH(K$1&amp;$B95,raw!$C$3:$C$1001,0))</f>
      </c>
      <c r="L95" s="8">
        <f>IF(ISERROR(MATCH(L$1&amp;$B95,raw!$C$3:$C$1001,0)),"",MATCH(L$1&amp;$B95,raw!$C$3:$C$1001,0))</f>
      </c>
      <c r="M95" s="8">
        <f>IF(ISERROR(MATCH(M$1&amp;$B95,raw!$C$3:$C$1001,0)),"",MATCH(M$1&amp;$B95,raw!$C$3:$C$1001,0))</f>
      </c>
      <c r="N95" s="9">
        <f>IF(ISERROR(MATCH(N$1&amp;$B95,raw!$C$3:$C$1001,0)),"",MATCH(N$1&amp;$B95,raw!$C$3:$C$1001,0))</f>
        <v>459</v>
      </c>
      <c r="O95" s="10">
        <f t="shared" si="67"/>
        <v>0.4618055555555556</v>
      </c>
      <c r="P95" s="10">
        <f ca="1">IF(ISERROR(OFFSET(raw!$B$2,Progress!E95,4)),"",OFFSET(raw!$B$2,Progress!E95,4))</f>
      </c>
      <c r="Q95" s="10">
        <f ca="1">IF(ISERROR(OFFSET(raw!$B$2,Progress!F95,4)),"",OFFSET(raw!$B$2,Progress!F95,4))</f>
      </c>
      <c r="R95" s="10">
        <f ca="1">IF(ISERROR(OFFSET(raw!$B$2,Progress!G95,4)),"",OFFSET(raw!$B$2,Progress!G95,4))</f>
      </c>
      <c r="S95" s="10">
        <f ca="1">IF(ISERROR(OFFSET(raw!$B$2,Progress!H95,4)),"",OFFSET(raw!$B$2,Progress!H95,4))</f>
      </c>
      <c r="T95" s="10">
        <f ca="1">IF(ISERROR(OFFSET(raw!$B$2,Progress!I95,4)),"",OFFSET(raw!$B$2,Progress!I95,4))</f>
      </c>
      <c r="U95" s="10">
        <f ca="1">IF(ISERROR(OFFSET(raw!$B$2,Progress!J95,4)),"",OFFSET(raw!$B$2,Progress!J95,4))</f>
      </c>
      <c r="V95" s="10">
        <f ca="1">IF(ISERROR(OFFSET(raw!$B$2,Progress!K95,4)),"",OFFSET(raw!$B$2,Progress!K95,4))</f>
      </c>
      <c r="W95" s="10">
        <f ca="1">IF(ISERROR(OFFSET(raw!$B$2,Progress!L95,4)),"",OFFSET(raw!$B$2,Progress!L95,4))</f>
      </c>
      <c r="X95" s="10">
        <f ca="1">IF(ISERROR(OFFSET(raw!$B$2,Progress!M95,4)),"",OFFSET(raw!$B$2,Progress!M95,4))</f>
      </c>
      <c r="Y95" s="11">
        <f ca="1">IF(ISERROR(OFFSET(raw!$B$2,Progress!N95,4)),"",OFFSET(raw!$B$2,Progress!N95,4))</f>
        <v>0.6791666666666667</v>
      </c>
      <c r="Z95" s="12">
        <f t="shared" si="68"/>
        <v>0.21736111111111112</v>
      </c>
      <c r="AA95" s="13">
        <f t="shared" si="43"/>
        <v>0.21745611111111113</v>
      </c>
      <c r="AB95" s="8">
        <f t="shared" si="40"/>
        <v>117</v>
      </c>
      <c r="AC95" s="9">
        <f ca="1" t="shared" si="57"/>
        <v>16</v>
      </c>
      <c r="AD95">
        <f t="shared" si="69"/>
      </c>
      <c r="AE95">
        <f t="shared" si="70"/>
      </c>
      <c r="AF95">
        <f t="shared" si="71"/>
      </c>
      <c r="AG95">
        <f t="shared" si="72"/>
      </c>
      <c r="AH95">
        <f t="shared" si="73"/>
      </c>
      <c r="AI95">
        <f t="shared" si="74"/>
      </c>
      <c r="AJ95">
        <f t="shared" si="75"/>
      </c>
      <c r="AK95">
        <f t="shared" si="76"/>
      </c>
      <c r="AL95">
        <f t="shared" si="77"/>
      </c>
      <c r="AM95">
        <f t="shared" si="78"/>
        <v>10.032178333333333</v>
      </c>
      <c r="AN95">
        <f t="shared" si="79"/>
        <v>10.032178333333333</v>
      </c>
      <c r="AO95" s="30" t="e">
        <f t="shared" si="80"/>
        <v>#VALUE!</v>
      </c>
      <c r="AP95" s="30" t="e">
        <f t="shared" si="81"/>
        <v>#VALUE!</v>
      </c>
      <c r="AQ95" s="30"/>
      <c r="AR95" s="30" t="e">
        <f t="shared" si="82"/>
        <v>#VALUE!</v>
      </c>
      <c r="AS95" s="30" t="e">
        <f t="shared" si="83"/>
        <v>#VALUE!</v>
      </c>
      <c r="AT95" s="30" t="e">
        <f t="shared" si="84"/>
        <v>#VALUE!</v>
      </c>
      <c r="AU95" s="30" t="e">
        <f t="shared" si="85"/>
        <v>#VALUE!</v>
      </c>
      <c r="AV95" s="30" t="e">
        <f t="shared" si="86"/>
        <v>#VALUE!</v>
      </c>
      <c r="AW95" s="30" t="e">
        <f t="shared" si="87"/>
        <v>#VALUE!</v>
      </c>
      <c r="AX95" s="30" t="e">
        <f t="shared" si="88"/>
        <v>#VALUE!</v>
      </c>
    </row>
    <row r="96" spans="1:50" ht="16.5">
      <c r="A96" s="8">
        <f>ROW()</f>
        <v>96</v>
      </c>
      <c r="B96" s="8">
        <f ca="1" t="shared" si="41"/>
        <v>2421</v>
      </c>
      <c r="C96" s="8" t="str">
        <f t="shared" si="42"/>
        <v>24</v>
      </c>
      <c r="D96" s="59">
        <v>0.4618055555555556</v>
      </c>
      <c r="E96" s="8">
        <f>IF(ISERROR(MATCH(E$1&amp;$B96,raw!$C$3:$C$1001,0)),"",MATCH(E$1&amp;$B96,raw!$C$3:$C$1001,0))</f>
      </c>
      <c r="F96" s="8">
        <f>IF(ISERROR(MATCH(F$1&amp;$B96,raw!$C$3:$C$1001,0)),"",MATCH(F$1&amp;$B96,raw!$C$3:$C$1001,0))</f>
      </c>
      <c r="G96" s="8">
        <f>IF(ISERROR(MATCH(G$1&amp;$B96,raw!$C$3:$C$1001,0)),"",MATCH(G$1&amp;$B96,raw!$C$3:$C$1001,0))</f>
      </c>
      <c r="H96" s="8">
        <f>IF(ISERROR(MATCH(H$1&amp;$B96,raw!$C$3:$C$1001,0)),"",MATCH(H$1&amp;$B96,raw!$C$3:$C$1001,0))</f>
      </c>
      <c r="I96" s="8">
        <f>IF(ISERROR(MATCH(I$1&amp;$B96,raw!$C$3:$C$1001,0)),"",MATCH(I$1&amp;$B96,raw!$C$3:$C$1001,0))</f>
      </c>
      <c r="J96" s="8">
        <f>IF(ISERROR(MATCH(J$1&amp;$B96,raw!$C$3:$C$1001,0)),"",MATCH(J$1&amp;$B96,raw!$C$3:$C$1001,0))</f>
      </c>
      <c r="K96" s="8">
        <f>IF(ISERROR(MATCH(K$1&amp;$B96,raw!$C$3:$C$1001,0)),"",MATCH(K$1&amp;$B96,raw!$C$3:$C$1001,0))</f>
      </c>
      <c r="L96" s="8">
        <f>IF(ISERROR(MATCH(L$1&amp;$B96,raw!$C$3:$C$1001,0)),"",MATCH(L$1&amp;$B96,raw!$C$3:$C$1001,0))</f>
      </c>
      <c r="M96" s="8">
        <f>IF(ISERROR(MATCH(M$1&amp;$B96,raw!$C$3:$C$1001,0)),"",MATCH(M$1&amp;$B96,raw!$C$3:$C$1001,0))</f>
      </c>
      <c r="N96" s="9">
        <f>IF(ISERROR(MATCH(N$1&amp;$B96,raw!$C$3:$C$1001,0)),"",MATCH(N$1&amp;$B96,raw!$C$3:$C$1001,0))</f>
        <v>472</v>
      </c>
      <c r="O96" s="10">
        <f t="shared" si="67"/>
        <v>0.4618055555555556</v>
      </c>
      <c r="P96" s="10">
        <f ca="1">IF(ISERROR(OFFSET(raw!$B$2,Progress!E96,4)),"",OFFSET(raw!$B$2,Progress!E96,4))</f>
      </c>
      <c r="Q96" s="10">
        <f ca="1">IF(ISERROR(OFFSET(raw!$B$2,Progress!F96,4)),"",OFFSET(raw!$B$2,Progress!F96,4))</f>
      </c>
      <c r="R96" s="10">
        <f ca="1">IF(ISERROR(OFFSET(raw!$B$2,Progress!G96,4)),"",OFFSET(raw!$B$2,Progress!G96,4))</f>
      </c>
      <c r="S96" s="10">
        <f ca="1">IF(ISERROR(OFFSET(raw!$B$2,Progress!H96,4)),"",OFFSET(raw!$B$2,Progress!H96,4))</f>
      </c>
      <c r="T96" s="10">
        <f ca="1">IF(ISERROR(OFFSET(raw!$B$2,Progress!I96,4)),"",OFFSET(raw!$B$2,Progress!I96,4))</f>
      </c>
      <c r="U96" s="10">
        <f ca="1">IF(ISERROR(OFFSET(raw!$B$2,Progress!J96,4)),"",OFFSET(raw!$B$2,Progress!J96,4))</f>
      </c>
      <c r="V96" s="10">
        <f ca="1">IF(ISERROR(OFFSET(raw!$B$2,Progress!K96,4)),"",OFFSET(raw!$B$2,Progress!K96,4))</f>
      </c>
      <c r="W96" s="10">
        <f ca="1">IF(ISERROR(OFFSET(raw!$B$2,Progress!L96,4)),"",OFFSET(raw!$B$2,Progress!L96,4))</f>
      </c>
      <c r="X96" s="10">
        <f ca="1">IF(ISERROR(OFFSET(raw!$B$2,Progress!M96,4)),"",OFFSET(raw!$B$2,Progress!M96,4))</f>
      </c>
      <c r="Y96" s="11">
        <f ca="1">IF(ISERROR(OFFSET(raw!$B$2,Progress!N96,4)),"",OFFSET(raw!$B$2,Progress!N96,4))</f>
        <v>0.6659722222222222</v>
      </c>
      <c r="Z96" s="12">
        <f t="shared" si="68"/>
        <v>0.2041666666666666</v>
      </c>
      <c r="AA96" s="13">
        <f t="shared" si="43"/>
        <v>0.20426266666666662</v>
      </c>
      <c r="AB96" s="8">
        <f t="shared" si="40"/>
        <v>117</v>
      </c>
      <c r="AC96" s="9">
        <f ca="1" t="shared" si="57"/>
        <v>14</v>
      </c>
      <c r="AD96">
        <f t="shared" si="69"/>
      </c>
      <c r="AE96">
        <f t="shared" si="70"/>
      </c>
      <c r="AF96">
        <f t="shared" si="71"/>
      </c>
      <c r="AG96">
        <f t="shared" si="72"/>
      </c>
      <c r="AH96">
        <f t="shared" si="73"/>
      </c>
      <c r="AI96">
        <f t="shared" si="74"/>
      </c>
      <c r="AJ96">
        <f t="shared" si="75"/>
      </c>
      <c r="AK96">
        <f t="shared" si="76"/>
      </c>
      <c r="AL96">
        <f t="shared" si="77"/>
      </c>
      <c r="AM96">
        <f t="shared" si="78"/>
        <v>10.033498777777776</v>
      </c>
      <c r="AN96">
        <f t="shared" si="79"/>
        <v>10.033498777777776</v>
      </c>
      <c r="AO96" s="30" t="e">
        <f t="shared" si="80"/>
        <v>#VALUE!</v>
      </c>
      <c r="AP96" s="30" t="e">
        <f t="shared" si="81"/>
        <v>#VALUE!</v>
      </c>
      <c r="AQ96" s="30"/>
      <c r="AR96" s="30" t="e">
        <f t="shared" si="82"/>
        <v>#VALUE!</v>
      </c>
      <c r="AS96" s="30" t="e">
        <f t="shared" si="83"/>
        <v>#VALUE!</v>
      </c>
      <c r="AT96" s="30" t="e">
        <f t="shared" si="84"/>
        <v>#VALUE!</v>
      </c>
      <c r="AU96" s="30" t="e">
        <f t="shared" si="85"/>
        <v>#VALUE!</v>
      </c>
      <c r="AV96" s="30" t="e">
        <f t="shared" si="86"/>
        <v>#VALUE!</v>
      </c>
      <c r="AW96" s="30" t="e">
        <f t="shared" si="87"/>
        <v>#VALUE!</v>
      </c>
      <c r="AX96" s="30" t="e">
        <f t="shared" si="88"/>
        <v>#VALUE!</v>
      </c>
    </row>
    <row r="97" spans="1:50" ht="16.5">
      <c r="A97" s="8">
        <f>ROW()</f>
        <v>97</v>
      </c>
      <c r="B97" s="8">
        <f ca="1" t="shared" si="41"/>
        <v>2422</v>
      </c>
      <c r="C97" s="8" t="str">
        <f t="shared" si="42"/>
        <v>24</v>
      </c>
      <c r="D97" s="59">
        <v>0.4618055555555556</v>
      </c>
      <c r="E97" s="8">
        <f>IF(ISERROR(MATCH(E$1&amp;$B97,raw!$C$3:$C$1001,0)),"",MATCH(E$1&amp;$B97,raw!$C$3:$C$1001,0))</f>
      </c>
      <c r="F97" s="8">
        <f>IF(ISERROR(MATCH(F$1&amp;$B97,raw!$C$3:$C$1001,0)),"",MATCH(F$1&amp;$B97,raw!$C$3:$C$1001,0))</f>
      </c>
      <c r="G97" s="8">
        <f>IF(ISERROR(MATCH(G$1&amp;$B97,raw!$C$3:$C$1001,0)),"",MATCH(G$1&amp;$B97,raw!$C$3:$C$1001,0))</f>
      </c>
      <c r="H97" s="8">
        <f>IF(ISERROR(MATCH(H$1&amp;$B97,raw!$C$3:$C$1001,0)),"",MATCH(H$1&amp;$B97,raw!$C$3:$C$1001,0))</f>
      </c>
      <c r="I97" s="8">
        <f>IF(ISERROR(MATCH(I$1&amp;$B97,raw!$C$3:$C$1001,0)),"",MATCH(I$1&amp;$B97,raw!$C$3:$C$1001,0))</f>
      </c>
      <c r="J97" s="8">
        <f>IF(ISERROR(MATCH(J$1&amp;$B97,raw!$C$3:$C$1001,0)),"",MATCH(J$1&amp;$B97,raw!$C$3:$C$1001,0))</f>
      </c>
      <c r="K97" s="8">
        <f>IF(ISERROR(MATCH(K$1&amp;$B97,raw!$C$3:$C$1001,0)),"",MATCH(K$1&amp;$B97,raw!$C$3:$C$1001,0))</f>
      </c>
      <c r="L97" s="8">
        <f>IF(ISERROR(MATCH(L$1&amp;$B97,raw!$C$3:$C$1001,0)),"",MATCH(L$1&amp;$B97,raw!$C$3:$C$1001,0))</f>
      </c>
      <c r="M97" s="8">
        <f>IF(ISERROR(MATCH(M$1&amp;$B97,raw!$C$3:$C$1001,0)),"",MATCH(M$1&amp;$B97,raw!$C$3:$C$1001,0))</f>
      </c>
      <c r="N97" s="9">
        <f>IF(ISERROR(MATCH(N$1&amp;$B97,raw!$C$3:$C$1001,0)),"",MATCH(N$1&amp;$B97,raw!$C$3:$C$1001,0))</f>
        <v>473</v>
      </c>
      <c r="O97" s="10">
        <f t="shared" si="67"/>
        <v>0.4618055555555556</v>
      </c>
      <c r="P97" s="10">
        <f ca="1">IF(ISERROR(OFFSET(raw!$B$2,Progress!E97,4)),"",OFFSET(raw!$B$2,Progress!E97,4))</f>
      </c>
      <c r="Q97" s="10">
        <f ca="1">IF(ISERROR(OFFSET(raw!$B$2,Progress!F97,4)),"",OFFSET(raw!$B$2,Progress!F97,4))</f>
      </c>
      <c r="R97" s="10">
        <f ca="1">IF(ISERROR(OFFSET(raw!$B$2,Progress!G97,4)),"",OFFSET(raw!$B$2,Progress!G97,4))</f>
      </c>
      <c r="S97" s="10">
        <f ca="1">IF(ISERROR(OFFSET(raw!$B$2,Progress!H97,4)),"",OFFSET(raw!$B$2,Progress!H97,4))</f>
      </c>
      <c r="T97" s="10">
        <f ca="1">IF(ISERROR(OFFSET(raw!$B$2,Progress!I97,4)),"",OFFSET(raw!$B$2,Progress!I97,4))</f>
      </c>
      <c r="U97" s="10">
        <f ca="1">IF(ISERROR(OFFSET(raw!$B$2,Progress!J97,4)),"",OFFSET(raw!$B$2,Progress!J97,4))</f>
      </c>
      <c r="V97" s="10">
        <f ca="1">IF(ISERROR(OFFSET(raw!$B$2,Progress!K97,4)),"",OFFSET(raw!$B$2,Progress!K97,4))</f>
      </c>
      <c r="W97" s="10">
        <f ca="1">IF(ISERROR(OFFSET(raw!$B$2,Progress!L97,4)),"",OFFSET(raw!$B$2,Progress!L97,4))</f>
      </c>
      <c r="X97" s="10">
        <f ca="1">IF(ISERROR(OFFSET(raw!$B$2,Progress!M97,4)),"",OFFSET(raw!$B$2,Progress!M97,4))</f>
      </c>
      <c r="Y97" s="11">
        <f ca="1">IF(ISERROR(OFFSET(raw!$B$2,Progress!N97,4)),"",OFFSET(raw!$B$2,Progress!N97,4))</f>
        <v>0.6798611111111111</v>
      </c>
      <c r="Z97" s="12">
        <f t="shared" si="68"/>
        <v>0.21805555555555556</v>
      </c>
      <c r="AA97" s="13">
        <f t="shared" si="43"/>
        <v>0.21815255555555557</v>
      </c>
      <c r="AB97" s="8">
        <f t="shared" si="40"/>
        <v>117</v>
      </c>
      <c r="AC97" s="9">
        <f ca="1" t="shared" si="57"/>
        <v>18</v>
      </c>
      <c r="AD97">
        <f t="shared" si="69"/>
      </c>
      <c r="AE97">
        <f t="shared" si="70"/>
      </c>
      <c r="AF97">
        <f t="shared" si="71"/>
      </c>
      <c r="AG97">
        <f t="shared" si="72"/>
      </c>
      <c r="AH97">
        <f t="shared" si="73"/>
      </c>
      <c r="AI97">
        <f t="shared" si="74"/>
      </c>
      <c r="AJ97">
        <f t="shared" si="75"/>
      </c>
      <c r="AK97">
        <f t="shared" si="76"/>
      </c>
      <c r="AL97">
        <f t="shared" si="77"/>
      </c>
      <c r="AM97">
        <f t="shared" si="78"/>
        <v>10.032110888888889</v>
      </c>
      <c r="AN97">
        <f t="shared" si="79"/>
        <v>10.032110888888889</v>
      </c>
      <c r="AO97" s="30" t="e">
        <f t="shared" si="80"/>
        <v>#VALUE!</v>
      </c>
      <c r="AP97" s="30" t="e">
        <f t="shared" si="81"/>
        <v>#VALUE!</v>
      </c>
      <c r="AQ97" s="30"/>
      <c r="AR97" s="30" t="e">
        <f t="shared" si="82"/>
        <v>#VALUE!</v>
      </c>
      <c r="AS97" s="30" t="e">
        <f t="shared" si="83"/>
        <v>#VALUE!</v>
      </c>
      <c r="AT97" s="30" t="e">
        <f t="shared" si="84"/>
        <v>#VALUE!</v>
      </c>
      <c r="AU97" s="30" t="e">
        <f t="shared" si="85"/>
        <v>#VALUE!</v>
      </c>
      <c r="AV97" s="30" t="e">
        <f t="shared" si="86"/>
        <v>#VALUE!</v>
      </c>
      <c r="AW97" s="30" t="e">
        <f t="shared" si="87"/>
        <v>#VALUE!</v>
      </c>
      <c r="AX97" s="30" t="e">
        <f t="shared" si="88"/>
        <v>#VALUE!</v>
      </c>
    </row>
    <row r="98" spans="1:51" ht="16.5">
      <c r="A98" s="8">
        <f>ROW()</f>
        <v>98</v>
      </c>
      <c r="B98" s="8">
        <f ca="1" t="shared" si="41"/>
        <v>2423</v>
      </c>
      <c r="C98" s="8" t="str">
        <f t="shared" si="42"/>
        <v>24</v>
      </c>
      <c r="D98" s="59">
        <v>0.4618055555555556</v>
      </c>
      <c r="E98" s="8">
        <f>IF(ISERROR(MATCH(E$1&amp;$B98,raw!$C$3:$C$1001,0)),"",MATCH(E$1&amp;$B98,raw!$C$3:$C$1001,0))</f>
      </c>
      <c r="F98" s="8">
        <f>IF(ISERROR(MATCH(F$1&amp;$B98,raw!$C$3:$C$1001,0)),"",MATCH(F$1&amp;$B98,raw!$C$3:$C$1001,0))</f>
      </c>
      <c r="G98" s="8">
        <f>IF(ISERROR(MATCH(G$1&amp;$B98,raw!$C$3:$C$1001,0)),"",MATCH(G$1&amp;$B98,raw!$C$3:$C$1001,0))</f>
      </c>
      <c r="H98" s="8">
        <f>IF(ISERROR(MATCH(H$1&amp;$B98,raw!$C$3:$C$1001,0)),"",MATCH(H$1&amp;$B98,raw!$C$3:$C$1001,0))</f>
      </c>
      <c r="I98" s="8">
        <f>IF(ISERROR(MATCH(I$1&amp;$B98,raw!$C$3:$C$1001,0)),"",MATCH(I$1&amp;$B98,raw!$C$3:$C$1001,0))</f>
      </c>
      <c r="J98" s="8">
        <f>IF(ISERROR(MATCH(J$1&amp;$B98,raw!$C$3:$C$1001,0)),"",MATCH(J$1&amp;$B98,raw!$C$3:$C$1001,0))</f>
      </c>
      <c r="K98" s="8">
        <f>IF(ISERROR(MATCH(K$1&amp;$B98,raw!$C$3:$C$1001,0)),"",MATCH(K$1&amp;$B98,raw!$C$3:$C$1001,0))</f>
      </c>
      <c r="L98" s="8">
        <f>IF(ISERROR(MATCH(L$1&amp;$B98,raw!$C$3:$C$1001,0)),"",MATCH(L$1&amp;$B98,raw!$C$3:$C$1001,0))</f>
      </c>
      <c r="M98" s="8">
        <f>IF(ISERROR(MATCH(M$1&amp;$B98,raw!$C$3:$C$1001,0)),"",MATCH(M$1&amp;$B98,raw!$C$3:$C$1001,0))</f>
      </c>
      <c r="N98" s="9">
        <f>IF(ISERROR(MATCH(N$1&amp;$B98,raw!$C$3:$C$1001,0)),"",MATCH(N$1&amp;$B98,raw!$C$3:$C$1001,0))</f>
        <v>532</v>
      </c>
      <c r="O98" s="10">
        <f t="shared" si="67"/>
        <v>0.4618055555555556</v>
      </c>
      <c r="P98" s="10">
        <f ca="1">IF(ISERROR(OFFSET(raw!$B$2,Progress!E98,4)),"",OFFSET(raw!$B$2,Progress!E98,4))</f>
      </c>
      <c r="Q98" s="10">
        <f ca="1">IF(ISERROR(OFFSET(raw!$B$2,Progress!F98,4)),"",OFFSET(raw!$B$2,Progress!F98,4))</f>
      </c>
      <c r="R98" s="10">
        <f ca="1">IF(ISERROR(OFFSET(raw!$B$2,Progress!G98,4)),"",OFFSET(raw!$B$2,Progress!G98,4))</f>
      </c>
      <c r="S98" s="10">
        <f ca="1">IF(ISERROR(OFFSET(raw!$B$2,Progress!H98,4)),"",OFFSET(raw!$B$2,Progress!H98,4))</f>
      </c>
      <c r="T98" s="10">
        <f ca="1">IF(ISERROR(OFFSET(raw!$B$2,Progress!I98,4)),"",OFFSET(raw!$B$2,Progress!I98,4))</f>
      </c>
      <c r="U98" s="10">
        <f ca="1">IF(ISERROR(OFFSET(raw!$B$2,Progress!J98,4)),"",OFFSET(raw!$B$2,Progress!J98,4))</f>
      </c>
      <c r="V98" s="10">
        <f ca="1">IF(ISERROR(OFFSET(raw!$B$2,Progress!K98,4)),"",OFFSET(raw!$B$2,Progress!K98,4))</f>
      </c>
      <c r="W98" s="10">
        <f ca="1">IF(ISERROR(OFFSET(raw!$B$2,Progress!L98,4)),"",OFFSET(raw!$B$2,Progress!L98,4))</f>
      </c>
      <c r="X98" s="10">
        <f ca="1">IF(ISERROR(OFFSET(raw!$B$2,Progress!M98,4)),"",OFFSET(raw!$B$2,Progress!M98,4))</f>
      </c>
      <c r="Y98" s="11">
        <f ca="1">IF(ISERROR(OFFSET(raw!$B$2,Progress!N98,4)),"",OFFSET(raw!$B$2,Progress!N98,4))</f>
        <v>0.19375000000000053</v>
      </c>
      <c r="Z98" s="12">
        <f t="shared" si="68"/>
        <v>-0.26805555555555505</v>
      </c>
      <c r="AA98" s="13">
        <f t="shared" si="43"/>
        <v>-0.26795755555555506</v>
      </c>
      <c r="AB98" s="8">
        <f aca="true" t="shared" si="89" ref="AB98:AB108">MATCH(LEFT($B98,2),$B$110:$B$118)+$AB$1</f>
        <v>117</v>
      </c>
      <c r="AC98" s="9">
        <f ca="1" t="shared" si="57"/>
        <v>1</v>
      </c>
      <c r="AD98">
        <f t="shared" si="69"/>
      </c>
      <c r="AE98">
        <f t="shared" si="70"/>
      </c>
      <c r="AF98">
        <f t="shared" si="71"/>
      </c>
      <c r="AG98">
        <f t="shared" si="72"/>
      </c>
      <c r="AH98">
        <f t="shared" si="73"/>
      </c>
      <c r="AI98">
        <f t="shared" si="74"/>
      </c>
      <c r="AJ98">
        <f t="shared" si="75"/>
      </c>
      <c r="AK98">
        <f t="shared" si="76"/>
      </c>
      <c r="AL98">
        <f t="shared" si="77"/>
      </c>
      <c r="AM98">
        <f t="shared" si="78"/>
        <v>10.080722999999999</v>
      </c>
      <c r="AN98">
        <f t="shared" si="79"/>
        <v>10.080722999999999</v>
      </c>
      <c r="AO98" s="30" t="e">
        <f t="shared" si="80"/>
        <v>#VALUE!</v>
      </c>
      <c r="AP98" s="30" t="e">
        <f t="shared" si="81"/>
        <v>#VALUE!</v>
      </c>
      <c r="AQ98" s="30"/>
      <c r="AR98" s="30" t="e">
        <f t="shared" si="82"/>
        <v>#VALUE!</v>
      </c>
      <c r="AS98" s="30" t="e">
        <f t="shared" si="83"/>
        <v>#VALUE!</v>
      </c>
      <c r="AT98" s="30" t="e">
        <f t="shared" si="84"/>
        <v>#VALUE!</v>
      </c>
      <c r="AU98" s="30" t="e">
        <f t="shared" si="85"/>
        <v>#VALUE!</v>
      </c>
      <c r="AV98" s="30" t="e">
        <f t="shared" si="86"/>
        <v>#VALUE!</v>
      </c>
      <c r="AW98" s="30" t="e">
        <f t="shared" si="87"/>
        <v>#VALUE!</v>
      </c>
      <c r="AX98" s="30" t="e">
        <f t="shared" si="88"/>
        <v>#VALUE!</v>
      </c>
      <c r="AY98" s="64" t="s">
        <v>591</v>
      </c>
    </row>
    <row r="99" spans="1:50" ht="16.5">
      <c r="A99" s="8">
        <f>ROW()</f>
        <v>99</v>
      </c>
      <c r="B99" s="8">
        <f ca="1" t="shared" si="41"/>
        <v>2424</v>
      </c>
      <c r="C99" s="8" t="str">
        <f t="shared" si="42"/>
        <v>24</v>
      </c>
      <c r="D99" s="59">
        <v>0.4618055555555556</v>
      </c>
      <c r="E99" s="8">
        <f>IF(ISERROR(MATCH(E$1&amp;$B99,raw!$C$3:$C$1001,0)),"",MATCH(E$1&amp;$B99,raw!$C$3:$C$1001,0))</f>
      </c>
      <c r="F99" s="8">
        <f>IF(ISERROR(MATCH(F$1&amp;$B99,raw!$C$3:$C$1001,0)),"",MATCH(F$1&amp;$B99,raw!$C$3:$C$1001,0))</f>
      </c>
      <c r="G99" s="8">
        <f>IF(ISERROR(MATCH(G$1&amp;$B99,raw!$C$3:$C$1001,0)),"",MATCH(G$1&amp;$B99,raw!$C$3:$C$1001,0))</f>
      </c>
      <c r="H99" s="8">
        <f>IF(ISERROR(MATCH(H$1&amp;$B99,raw!$C$3:$C$1001,0)),"",MATCH(H$1&amp;$B99,raw!$C$3:$C$1001,0))</f>
      </c>
      <c r="I99" s="8">
        <f>IF(ISERROR(MATCH(I$1&amp;$B99,raw!$C$3:$C$1001,0)),"",MATCH(I$1&amp;$B99,raw!$C$3:$C$1001,0))</f>
      </c>
      <c r="J99" s="8">
        <f>IF(ISERROR(MATCH(J$1&amp;$B99,raw!$C$3:$C$1001,0)),"",MATCH(J$1&amp;$B99,raw!$C$3:$C$1001,0))</f>
      </c>
      <c r="K99" s="8">
        <f>IF(ISERROR(MATCH(K$1&amp;$B99,raw!$C$3:$C$1001,0)),"",MATCH(K$1&amp;$B99,raw!$C$3:$C$1001,0))</f>
      </c>
      <c r="L99" s="8">
        <f>IF(ISERROR(MATCH(L$1&amp;$B99,raw!$C$3:$C$1001,0)),"",MATCH(L$1&amp;$B99,raw!$C$3:$C$1001,0))</f>
      </c>
      <c r="M99" s="8">
        <f>IF(ISERROR(MATCH(M$1&amp;$B99,raw!$C$3:$C$1001,0)),"",MATCH(M$1&amp;$B99,raw!$C$3:$C$1001,0))</f>
      </c>
      <c r="N99" s="9">
        <f>IF(ISERROR(MATCH(N$1&amp;$B99,raw!$C$3:$C$1001,0)),"",MATCH(N$1&amp;$B99,raw!$C$3:$C$1001,0))</f>
        <v>474</v>
      </c>
      <c r="O99" s="10">
        <f t="shared" si="67"/>
        <v>0.4618055555555556</v>
      </c>
      <c r="P99" s="10">
        <f ca="1">IF(ISERROR(OFFSET(raw!$B$2,Progress!E99,4)),"",OFFSET(raw!$B$2,Progress!E99,4))</f>
      </c>
      <c r="Q99" s="10">
        <f ca="1">IF(ISERROR(OFFSET(raw!$B$2,Progress!F99,4)),"",OFFSET(raw!$B$2,Progress!F99,4))</f>
      </c>
      <c r="R99" s="10">
        <f ca="1">IF(ISERROR(OFFSET(raw!$B$2,Progress!G99,4)),"",OFFSET(raw!$B$2,Progress!G99,4))</f>
      </c>
      <c r="S99" s="10">
        <f ca="1">IF(ISERROR(OFFSET(raw!$B$2,Progress!H99,4)),"",OFFSET(raw!$B$2,Progress!H99,4))</f>
      </c>
      <c r="T99" s="10">
        <f ca="1">IF(ISERROR(OFFSET(raw!$B$2,Progress!I99,4)),"",OFFSET(raw!$B$2,Progress!I99,4))</f>
      </c>
      <c r="U99" s="10">
        <f ca="1">IF(ISERROR(OFFSET(raw!$B$2,Progress!J99,4)),"",OFFSET(raw!$B$2,Progress!J99,4))</f>
      </c>
      <c r="V99" s="10">
        <f ca="1">IF(ISERROR(OFFSET(raw!$B$2,Progress!K99,4)),"",OFFSET(raw!$B$2,Progress!K99,4))</f>
      </c>
      <c r="W99" s="10">
        <f ca="1">IF(ISERROR(OFFSET(raw!$B$2,Progress!L99,4)),"",OFFSET(raw!$B$2,Progress!L99,4))</f>
      </c>
      <c r="X99" s="10">
        <f ca="1">IF(ISERROR(OFFSET(raw!$B$2,Progress!M99,4)),"",OFFSET(raw!$B$2,Progress!M99,4))</f>
      </c>
      <c r="Y99" s="11">
        <f ca="1">IF(ISERROR(OFFSET(raw!$B$2,Progress!N99,4)),"",OFFSET(raw!$B$2,Progress!N99,4))</f>
        <v>0.6791666666666667</v>
      </c>
      <c r="Z99" s="12">
        <f t="shared" si="68"/>
        <v>0.21736111111111112</v>
      </c>
      <c r="AA99" s="13">
        <f t="shared" si="43"/>
        <v>0.2174601111111111</v>
      </c>
      <c r="AB99" s="8">
        <f t="shared" si="89"/>
        <v>117</v>
      </c>
      <c r="AC99" s="9">
        <f ca="1" t="shared" si="57"/>
        <v>17</v>
      </c>
      <c r="AD99">
        <f t="shared" si="69"/>
      </c>
      <c r="AE99">
        <f t="shared" si="70"/>
      </c>
      <c r="AF99">
        <f t="shared" si="71"/>
      </c>
      <c r="AG99">
        <f t="shared" si="72"/>
      </c>
      <c r="AH99">
        <f t="shared" si="73"/>
      </c>
      <c r="AI99">
        <f t="shared" si="74"/>
      </c>
      <c r="AJ99">
        <f t="shared" si="75"/>
      </c>
      <c r="AK99">
        <f t="shared" si="76"/>
      </c>
      <c r="AL99">
        <f t="shared" si="77"/>
      </c>
      <c r="AM99">
        <f t="shared" si="78"/>
        <v>10.032182333333333</v>
      </c>
      <c r="AN99">
        <f t="shared" si="79"/>
        <v>10.032182333333333</v>
      </c>
      <c r="AO99" s="30" t="e">
        <f t="shared" si="80"/>
        <v>#VALUE!</v>
      </c>
      <c r="AP99" s="30" t="e">
        <f t="shared" si="81"/>
        <v>#VALUE!</v>
      </c>
      <c r="AQ99" s="30"/>
      <c r="AR99" s="30" t="e">
        <f t="shared" si="82"/>
        <v>#VALUE!</v>
      </c>
      <c r="AS99" s="30" t="e">
        <f t="shared" si="83"/>
        <v>#VALUE!</v>
      </c>
      <c r="AT99" s="30" t="e">
        <f t="shared" si="84"/>
        <v>#VALUE!</v>
      </c>
      <c r="AU99" s="30" t="e">
        <f t="shared" si="85"/>
        <v>#VALUE!</v>
      </c>
      <c r="AV99" s="30" t="e">
        <f t="shared" si="86"/>
        <v>#VALUE!</v>
      </c>
      <c r="AW99" s="30" t="e">
        <f t="shared" si="87"/>
        <v>#VALUE!</v>
      </c>
      <c r="AX99" s="30" t="e">
        <f t="shared" si="88"/>
        <v>#VALUE!</v>
      </c>
    </row>
    <row r="100" spans="1:50" ht="16.5">
      <c r="A100" s="8">
        <f>ROW()</f>
        <v>100</v>
      </c>
      <c r="B100" s="8">
        <f ca="1" t="shared" si="41"/>
        <v>2425</v>
      </c>
      <c r="C100" s="8" t="str">
        <f t="shared" si="42"/>
        <v>24</v>
      </c>
      <c r="D100" s="59">
        <v>0.4618055555555556</v>
      </c>
      <c r="E100" s="8">
        <f>IF(ISERROR(MATCH(E$1&amp;$B100,raw!$C$3:$C$1001,0)),"",MATCH(E$1&amp;$B100,raw!$C$3:$C$1001,0))</f>
      </c>
      <c r="F100" s="8">
        <f>IF(ISERROR(MATCH(F$1&amp;$B100,raw!$C$3:$C$1001,0)),"",MATCH(F$1&amp;$B100,raw!$C$3:$C$1001,0))</f>
      </c>
      <c r="G100" s="8">
        <f>IF(ISERROR(MATCH(G$1&amp;$B100,raw!$C$3:$C$1001,0)),"",MATCH(G$1&amp;$B100,raw!$C$3:$C$1001,0))</f>
      </c>
      <c r="H100" s="8">
        <f>IF(ISERROR(MATCH(H$1&amp;$B100,raw!$C$3:$C$1001,0)),"",MATCH(H$1&amp;$B100,raw!$C$3:$C$1001,0))</f>
      </c>
      <c r="I100" s="8">
        <f>IF(ISERROR(MATCH(I$1&amp;$B100,raw!$C$3:$C$1001,0)),"",MATCH(I$1&amp;$B100,raw!$C$3:$C$1001,0))</f>
      </c>
      <c r="J100" s="8">
        <f>IF(ISERROR(MATCH(J$1&amp;$B100,raw!$C$3:$C$1001,0)),"",MATCH(J$1&amp;$B100,raw!$C$3:$C$1001,0))</f>
      </c>
      <c r="K100" s="8">
        <f>IF(ISERROR(MATCH(K$1&amp;$B100,raw!$C$3:$C$1001,0)),"",MATCH(K$1&amp;$B100,raw!$C$3:$C$1001,0))</f>
      </c>
      <c r="L100" s="8">
        <f>IF(ISERROR(MATCH(L$1&amp;$B100,raw!$C$3:$C$1001,0)),"",MATCH(L$1&amp;$B100,raw!$C$3:$C$1001,0))</f>
      </c>
      <c r="M100" s="8">
        <f>IF(ISERROR(MATCH(M$1&amp;$B100,raw!$C$3:$C$1001,0)),"",MATCH(M$1&amp;$B100,raw!$C$3:$C$1001,0))</f>
      </c>
      <c r="N100" s="9">
        <f>IF(ISERROR(MATCH(N$1&amp;$B100,raw!$C$3:$C$1001,0)),"",MATCH(N$1&amp;$B100,raw!$C$3:$C$1001,0))</f>
        <v>432</v>
      </c>
      <c r="O100" s="10">
        <f t="shared" si="67"/>
        <v>0.4618055555555556</v>
      </c>
      <c r="P100" s="10">
        <f ca="1">IF(ISERROR(OFFSET(raw!$B$2,Progress!E100,4)),"",OFFSET(raw!$B$2,Progress!E100,4))</f>
      </c>
      <c r="Q100" s="10">
        <f ca="1">IF(ISERROR(OFFSET(raw!$B$2,Progress!F100,4)),"",OFFSET(raw!$B$2,Progress!F100,4))</f>
      </c>
      <c r="R100" s="10">
        <f ca="1">IF(ISERROR(OFFSET(raw!$B$2,Progress!G100,4)),"",OFFSET(raw!$B$2,Progress!G100,4))</f>
      </c>
      <c r="S100" s="10">
        <f ca="1">IF(ISERROR(OFFSET(raw!$B$2,Progress!H100,4)),"",OFFSET(raw!$B$2,Progress!H100,4))</f>
      </c>
      <c r="T100" s="10">
        <f ca="1">IF(ISERROR(OFFSET(raw!$B$2,Progress!I100,4)),"",OFFSET(raw!$B$2,Progress!I100,4))</f>
      </c>
      <c r="U100" s="10">
        <f ca="1">IF(ISERROR(OFFSET(raw!$B$2,Progress!J100,4)),"",OFFSET(raw!$B$2,Progress!J100,4))</f>
      </c>
      <c r="V100" s="10">
        <f ca="1">IF(ISERROR(OFFSET(raw!$B$2,Progress!K100,4)),"",OFFSET(raw!$B$2,Progress!K100,4))</f>
      </c>
      <c r="W100" s="10">
        <f ca="1">IF(ISERROR(OFFSET(raw!$B$2,Progress!L100,4)),"",OFFSET(raw!$B$2,Progress!L100,4))</f>
      </c>
      <c r="X100" s="10">
        <f ca="1">IF(ISERROR(OFFSET(raw!$B$2,Progress!M100,4)),"",OFFSET(raw!$B$2,Progress!M100,4))</f>
      </c>
      <c r="Y100" s="11">
        <f ca="1">IF(ISERROR(OFFSET(raw!$B$2,Progress!N100,4)),"",OFFSET(raw!$B$2,Progress!N100,4))</f>
        <v>0.6486111111111111</v>
      </c>
      <c r="Z100" s="12">
        <f t="shared" si="68"/>
        <v>0.18680555555555556</v>
      </c>
      <c r="AA100" s="13">
        <f t="shared" si="43"/>
        <v>0.18690555555555555</v>
      </c>
      <c r="AB100" s="8">
        <f t="shared" si="89"/>
        <v>117</v>
      </c>
      <c r="AC100" s="9">
        <f ca="1" t="shared" si="57"/>
        <v>8</v>
      </c>
      <c r="AD100">
        <f t="shared" si="69"/>
      </c>
      <c r="AE100">
        <f t="shared" si="70"/>
      </c>
      <c r="AF100">
        <f t="shared" si="71"/>
      </c>
      <c r="AG100">
        <f t="shared" si="72"/>
      </c>
      <c r="AH100">
        <f t="shared" si="73"/>
      </c>
      <c r="AI100">
        <f t="shared" si="74"/>
      </c>
      <c r="AJ100">
        <f t="shared" si="75"/>
      </c>
      <c r="AK100">
        <f t="shared" si="76"/>
      </c>
      <c r="AL100">
        <f t="shared" si="77"/>
      </c>
      <c r="AM100">
        <f t="shared" si="78"/>
        <v>10.03523888888889</v>
      </c>
      <c r="AN100">
        <f t="shared" si="79"/>
        <v>10.03523888888889</v>
      </c>
      <c r="AO100" s="30" t="e">
        <f t="shared" si="80"/>
        <v>#VALUE!</v>
      </c>
      <c r="AP100" s="30" t="e">
        <f t="shared" si="81"/>
        <v>#VALUE!</v>
      </c>
      <c r="AQ100" s="30"/>
      <c r="AR100" s="30" t="e">
        <f t="shared" si="82"/>
        <v>#VALUE!</v>
      </c>
      <c r="AS100" s="30" t="e">
        <f t="shared" si="83"/>
        <v>#VALUE!</v>
      </c>
      <c r="AT100" s="30" t="e">
        <f t="shared" si="84"/>
        <v>#VALUE!</v>
      </c>
      <c r="AU100" s="30" t="e">
        <f t="shared" si="85"/>
        <v>#VALUE!</v>
      </c>
      <c r="AV100" s="30" t="e">
        <f t="shared" si="86"/>
        <v>#VALUE!</v>
      </c>
      <c r="AW100" s="30" t="e">
        <f t="shared" si="87"/>
        <v>#VALUE!</v>
      </c>
      <c r="AX100" s="30" t="e">
        <f t="shared" si="88"/>
        <v>#VALUE!</v>
      </c>
    </row>
    <row r="101" spans="1:50" ht="16.5">
      <c r="A101" s="8">
        <f>ROW()</f>
        <v>101</v>
      </c>
      <c r="B101" s="8">
        <f ca="1" t="shared" si="41"/>
        <v>2426</v>
      </c>
      <c r="C101" s="8" t="str">
        <f t="shared" si="42"/>
        <v>24</v>
      </c>
      <c r="D101" s="59">
        <v>0.4618055555555556</v>
      </c>
      <c r="E101" s="8">
        <f>IF(ISERROR(MATCH(E$1&amp;$B101,raw!$C$3:$C$1001,0)),"",MATCH(E$1&amp;$B101,raw!$C$3:$C$1001,0))</f>
      </c>
      <c r="F101" s="8">
        <f>IF(ISERROR(MATCH(F$1&amp;$B101,raw!$C$3:$C$1001,0)),"",MATCH(F$1&amp;$B101,raw!$C$3:$C$1001,0))</f>
      </c>
      <c r="G101" s="8">
        <f>IF(ISERROR(MATCH(G$1&amp;$B101,raw!$C$3:$C$1001,0)),"",MATCH(G$1&amp;$B101,raw!$C$3:$C$1001,0))</f>
      </c>
      <c r="H101" s="8">
        <f>IF(ISERROR(MATCH(H$1&amp;$B101,raw!$C$3:$C$1001,0)),"",MATCH(H$1&amp;$B101,raw!$C$3:$C$1001,0))</f>
      </c>
      <c r="I101" s="8">
        <f>IF(ISERROR(MATCH(I$1&amp;$B101,raw!$C$3:$C$1001,0)),"",MATCH(I$1&amp;$B101,raw!$C$3:$C$1001,0))</f>
      </c>
      <c r="J101" s="8">
        <f>IF(ISERROR(MATCH(J$1&amp;$B101,raw!$C$3:$C$1001,0)),"",MATCH(J$1&amp;$B101,raw!$C$3:$C$1001,0))</f>
      </c>
      <c r="K101" s="8">
        <f>IF(ISERROR(MATCH(K$1&amp;$B101,raw!$C$3:$C$1001,0)),"",MATCH(K$1&amp;$B101,raw!$C$3:$C$1001,0))</f>
      </c>
      <c r="L101" s="8">
        <f>IF(ISERROR(MATCH(L$1&amp;$B101,raw!$C$3:$C$1001,0)),"",MATCH(L$1&amp;$B101,raw!$C$3:$C$1001,0))</f>
      </c>
      <c r="M101" s="8">
        <f>IF(ISERROR(MATCH(M$1&amp;$B101,raw!$C$3:$C$1001,0)),"",MATCH(M$1&amp;$B101,raw!$C$3:$C$1001,0))</f>
      </c>
      <c r="N101" s="9">
        <f>IF(ISERROR(MATCH(N$1&amp;$B101,raw!$C$3:$C$1001,0)),"",MATCH(N$1&amp;$B101,raw!$C$3:$C$1001,0))</f>
        <v>475</v>
      </c>
      <c r="O101" s="10">
        <f t="shared" si="67"/>
        <v>0.4618055555555556</v>
      </c>
      <c r="P101" s="10">
        <f ca="1">IF(ISERROR(OFFSET(raw!$B$2,Progress!E101,4)),"",OFFSET(raw!$B$2,Progress!E101,4))</f>
      </c>
      <c r="Q101" s="10">
        <f ca="1">IF(ISERROR(OFFSET(raw!$B$2,Progress!F101,4)),"",OFFSET(raw!$B$2,Progress!F101,4))</f>
      </c>
      <c r="R101" s="10">
        <f ca="1">IF(ISERROR(OFFSET(raw!$B$2,Progress!G101,4)),"",OFFSET(raw!$B$2,Progress!G101,4))</f>
      </c>
      <c r="S101" s="10">
        <f ca="1">IF(ISERROR(OFFSET(raw!$B$2,Progress!H101,4)),"",OFFSET(raw!$B$2,Progress!H101,4))</f>
      </c>
      <c r="T101" s="10">
        <f ca="1">IF(ISERROR(OFFSET(raw!$B$2,Progress!I101,4)),"",OFFSET(raw!$B$2,Progress!I101,4))</f>
      </c>
      <c r="U101" s="10">
        <f ca="1">IF(ISERROR(OFFSET(raw!$B$2,Progress!J101,4)),"",OFFSET(raw!$B$2,Progress!J101,4))</f>
      </c>
      <c r="V101" s="10">
        <f ca="1">IF(ISERROR(OFFSET(raw!$B$2,Progress!K101,4)),"",OFFSET(raw!$B$2,Progress!K101,4))</f>
      </c>
      <c r="W101" s="10">
        <f ca="1">IF(ISERROR(OFFSET(raw!$B$2,Progress!L101,4)),"",OFFSET(raw!$B$2,Progress!L101,4))</f>
      </c>
      <c r="X101" s="10">
        <f ca="1">IF(ISERROR(OFFSET(raw!$B$2,Progress!M101,4)),"",OFFSET(raw!$B$2,Progress!M101,4))</f>
      </c>
      <c r="Y101" s="11">
        <f ca="1">IF(ISERROR(OFFSET(raw!$B$2,Progress!N101,4)),"",OFFSET(raw!$B$2,Progress!N101,4))</f>
        <v>0.6638888888888889</v>
      </c>
      <c r="Z101" s="12">
        <f t="shared" si="68"/>
        <v>0.20208333333333328</v>
      </c>
      <c r="AA101" s="13">
        <f t="shared" si="43"/>
        <v>0.20218433333333327</v>
      </c>
      <c r="AB101" s="8">
        <f t="shared" si="89"/>
        <v>117</v>
      </c>
      <c r="AC101" s="9">
        <f ca="1" t="shared" si="57"/>
        <v>12</v>
      </c>
      <c r="AD101">
        <f t="shared" si="69"/>
      </c>
      <c r="AE101">
        <f t="shared" si="70"/>
      </c>
      <c r="AF101">
        <f t="shared" si="71"/>
      </c>
      <c r="AG101">
        <f t="shared" si="72"/>
      </c>
      <c r="AH101">
        <f t="shared" si="73"/>
      </c>
      <c r="AI101">
        <f t="shared" si="74"/>
      </c>
      <c r="AJ101">
        <f t="shared" si="75"/>
      </c>
      <c r="AK101">
        <f t="shared" si="76"/>
      </c>
      <c r="AL101">
        <f t="shared" si="77"/>
      </c>
      <c r="AM101">
        <f t="shared" si="78"/>
        <v>10.033712111111113</v>
      </c>
      <c r="AN101">
        <f t="shared" si="79"/>
        <v>10.033712111111113</v>
      </c>
      <c r="AO101" s="30" t="e">
        <f t="shared" si="80"/>
        <v>#VALUE!</v>
      </c>
      <c r="AP101" s="30" t="e">
        <f t="shared" si="81"/>
        <v>#VALUE!</v>
      </c>
      <c r="AQ101" s="30"/>
      <c r="AR101" s="30" t="e">
        <f t="shared" si="82"/>
        <v>#VALUE!</v>
      </c>
      <c r="AS101" s="30" t="e">
        <f t="shared" si="83"/>
        <v>#VALUE!</v>
      </c>
      <c r="AT101" s="30" t="e">
        <f t="shared" si="84"/>
        <v>#VALUE!</v>
      </c>
      <c r="AU101" s="30" t="e">
        <f t="shared" si="85"/>
        <v>#VALUE!</v>
      </c>
      <c r="AV101" s="30" t="e">
        <f t="shared" si="86"/>
        <v>#VALUE!</v>
      </c>
      <c r="AW101" s="30" t="e">
        <f t="shared" si="87"/>
        <v>#VALUE!</v>
      </c>
      <c r="AX101" s="30" t="e">
        <f t="shared" si="88"/>
        <v>#VALUE!</v>
      </c>
    </row>
    <row r="102" spans="1:50" ht="16.5">
      <c r="A102" s="8">
        <f>ROW()</f>
        <v>102</v>
      </c>
      <c r="B102" s="8">
        <f ca="1" t="shared" si="41"/>
        <v>2427</v>
      </c>
      <c r="C102" s="8" t="str">
        <f t="shared" si="42"/>
        <v>24</v>
      </c>
      <c r="D102" s="59">
        <v>0.4618055555555556</v>
      </c>
      <c r="E102" s="8">
        <f>IF(ISERROR(MATCH(E$1&amp;$B102,raw!$C$3:$C$1001,0)),"",MATCH(E$1&amp;$B102,raw!$C$3:$C$1001,0))</f>
      </c>
      <c r="F102" s="8">
        <f>IF(ISERROR(MATCH(F$1&amp;$B102,raw!$C$3:$C$1001,0)),"",MATCH(F$1&amp;$B102,raw!$C$3:$C$1001,0))</f>
      </c>
      <c r="G102" s="8">
        <f>IF(ISERROR(MATCH(G$1&amp;$B102,raw!$C$3:$C$1001,0)),"",MATCH(G$1&amp;$B102,raw!$C$3:$C$1001,0))</f>
      </c>
      <c r="H102" s="8">
        <f>IF(ISERROR(MATCH(H$1&amp;$B102,raw!$C$3:$C$1001,0)),"",MATCH(H$1&amp;$B102,raw!$C$3:$C$1001,0))</f>
      </c>
      <c r="I102" s="8">
        <f>IF(ISERROR(MATCH(I$1&amp;$B102,raw!$C$3:$C$1001,0)),"",MATCH(I$1&amp;$B102,raw!$C$3:$C$1001,0))</f>
      </c>
      <c r="J102" s="8">
        <f>IF(ISERROR(MATCH(J$1&amp;$B102,raw!$C$3:$C$1001,0)),"",MATCH(J$1&amp;$B102,raw!$C$3:$C$1001,0))</f>
      </c>
      <c r="K102" s="8">
        <f>IF(ISERROR(MATCH(K$1&amp;$B102,raw!$C$3:$C$1001,0)),"",MATCH(K$1&amp;$B102,raw!$C$3:$C$1001,0))</f>
      </c>
      <c r="L102" s="8">
        <f>IF(ISERROR(MATCH(L$1&amp;$B102,raw!$C$3:$C$1001,0)),"",MATCH(L$1&amp;$B102,raw!$C$3:$C$1001,0))</f>
      </c>
      <c r="M102" s="8">
        <f>IF(ISERROR(MATCH(M$1&amp;$B102,raw!$C$3:$C$1001,0)),"",MATCH(M$1&amp;$B102,raw!$C$3:$C$1001,0))</f>
      </c>
      <c r="N102" s="9">
        <f>IF(ISERROR(MATCH(N$1&amp;$B102,raw!$C$3:$C$1001,0)),"",MATCH(N$1&amp;$B102,raw!$C$3:$C$1001,0))</f>
        <v>476</v>
      </c>
      <c r="O102" s="10">
        <f t="shared" si="67"/>
        <v>0.4618055555555556</v>
      </c>
      <c r="P102" s="10">
        <f ca="1">IF(ISERROR(OFFSET(raw!$B$2,Progress!E102,4)),"",OFFSET(raw!$B$2,Progress!E102,4))</f>
      </c>
      <c r="Q102" s="10">
        <f ca="1">IF(ISERROR(OFFSET(raw!$B$2,Progress!F102,4)),"",OFFSET(raw!$B$2,Progress!F102,4))</f>
      </c>
      <c r="R102" s="10">
        <f ca="1">IF(ISERROR(OFFSET(raw!$B$2,Progress!G102,4)),"",OFFSET(raw!$B$2,Progress!G102,4))</f>
      </c>
      <c r="S102" s="10">
        <f ca="1">IF(ISERROR(OFFSET(raw!$B$2,Progress!H102,4)),"",OFFSET(raw!$B$2,Progress!H102,4))</f>
      </c>
      <c r="T102" s="10">
        <f ca="1">IF(ISERROR(OFFSET(raw!$B$2,Progress!I102,4)),"",OFFSET(raw!$B$2,Progress!I102,4))</f>
      </c>
      <c r="U102" s="10">
        <f ca="1">IF(ISERROR(OFFSET(raw!$B$2,Progress!J102,4)),"",OFFSET(raw!$B$2,Progress!J102,4))</f>
      </c>
      <c r="V102" s="10">
        <f ca="1">IF(ISERROR(OFFSET(raw!$B$2,Progress!K102,4)),"",OFFSET(raw!$B$2,Progress!K102,4))</f>
      </c>
      <c r="W102" s="10">
        <f ca="1">IF(ISERROR(OFFSET(raw!$B$2,Progress!L102,4)),"",OFFSET(raw!$B$2,Progress!L102,4))</f>
      </c>
      <c r="X102" s="10">
        <f ca="1">IF(ISERROR(OFFSET(raw!$B$2,Progress!M102,4)),"",OFFSET(raw!$B$2,Progress!M102,4))</f>
      </c>
      <c r="Y102" s="11">
        <f ca="1">IF(ISERROR(OFFSET(raw!$B$2,Progress!N102,4)),"",OFFSET(raw!$B$2,Progress!N102,4))</f>
        <v>0.6611111111111111</v>
      </c>
      <c r="Z102" s="12">
        <f t="shared" si="68"/>
        <v>0.1993055555555555</v>
      </c>
      <c r="AA102" s="13">
        <f t="shared" si="43"/>
        <v>0.1994075555555555</v>
      </c>
      <c r="AB102" s="8">
        <f t="shared" si="89"/>
        <v>117</v>
      </c>
      <c r="AC102" s="9">
        <f ca="1" t="shared" si="57"/>
        <v>9</v>
      </c>
      <c r="AD102">
        <f t="shared" si="69"/>
      </c>
      <c r="AE102">
        <f t="shared" si="70"/>
      </c>
      <c r="AF102">
        <f t="shared" si="71"/>
      </c>
      <c r="AG102">
        <f t="shared" si="72"/>
      </c>
      <c r="AH102">
        <f t="shared" si="73"/>
      </c>
      <c r="AI102">
        <f t="shared" si="74"/>
      </c>
      <c r="AJ102">
        <f t="shared" si="75"/>
      </c>
      <c r="AK102">
        <f t="shared" si="76"/>
      </c>
      <c r="AL102">
        <f t="shared" si="77"/>
      </c>
      <c r="AM102">
        <f t="shared" si="78"/>
        <v>10.033990888888889</v>
      </c>
      <c r="AN102">
        <f t="shared" si="79"/>
        <v>10.033990888888889</v>
      </c>
      <c r="AO102" s="30" t="e">
        <f t="shared" si="80"/>
        <v>#VALUE!</v>
      </c>
      <c r="AP102" s="30" t="e">
        <f t="shared" si="81"/>
        <v>#VALUE!</v>
      </c>
      <c r="AQ102" s="30"/>
      <c r="AR102" s="30" t="e">
        <f t="shared" si="82"/>
        <v>#VALUE!</v>
      </c>
      <c r="AS102" s="30" t="e">
        <f t="shared" si="83"/>
        <v>#VALUE!</v>
      </c>
      <c r="AT102" s="30" t="e">
        <f t="shared" si="84"/>
        <v>#VALUE!</v>
      </c>
      <c r="AU102" s="30" t="e">
        <f t="shared" si="85"/>
        <v>#VALUE!</v>
      </c>
      <c r="AV102" s="30" t="e">
        <f t="shared" si="86"/>
        <v>#VALUE!</v>
      </c>
      <c r="AW102" s="30" t="e">
        <f t="shared" si="87"/>
        <v>#VALUE!</v>
      </c>
      <c r="AX102" s="30" t="e">
        <f t="shared" si="88"/>
        <v>#VALUE!</v>
      </c>
    </row>
    <row r="103" spans="1:50" ht="16.5">
      <c r="A103" s="8">
        <f>ROW()</f>
        <v>103</v>
      </c>
      <c r="B103" s="8">
        <f ca="1" t="shared" si="90" ref="B103:B108">INDIRECT("Team!$A"&amp;A103)</f>
        <v>2428</v>
      </c>
      <c r="C103" s="8" t="str">
        <f t="shared" si="42"/>
        <v>24</v>
      </c>
      <c r="D103" s="59">
        <v>0.4618055555555556</v>
      </c>
      <c r="E103" s="8">
        <f>IF(ISERROR(MATCH(E$1&amp;$B103,raw!$C$3:$C$1001,0)),"",MATCH(E$1&amp;$B103,raw!$C$3:$C$1001,0))</f>
      </c>
      <c r="F103" s="8">
        <f>IF(ISERROR(MATCH(F$1&amp;$B103,raw!$C$3:$C$1001,0)),"",MATCH(F$1&amp;$B103,raw!$C$3:$C$1001,0))</f>
      </c>
      <c r="G103" s="8">
        <f>IF(ISERROR(MATCH(G$1&amp;$B103,raw!$C$3:$C$1001,0)),"",MATCH(G$1&amp;$B103,raw!$C$3:$C$1001,0))</f>
      </c>
      <c r="H103" s="8">
        <f>IF(ISERROR(MATCH(H$1&amp;$B103,raw!$C$3:$C$1001,0)),"",MATCH(H$1&amp;$B103,raw!$C$3:$C$1001,0))</f>
      </c>
      <c r="I103" s="8">
        <f>IF(ISERROR(MATCH(I$1&amp;$B103,raw!$C$3:$C$1001,0)),"",MATCH(I$1&amp;$B103,raw!$C$3:$C$1001,0))</f>
      </c>
      <c r="J103" s="8">
        <f>IF(ISERROR(MATCH(J$1&amp;$B103,raw!$C$3:$C$1001,0)),"",MATCH(J$1&amp;$B103,raw!$C$3:$C$1001,0))</f>
      </c>
      <c r="K103" s="8">
        <f>IF(ISERROR(MATCH(K$1&amp;$B103,raw!$C$3:$C$1001,0)),"",MATCH(K$1&amp;$B103,raw!$C$3:$C$1001,0))</f>
      </c>
      <c r="L103" s="8">
        <f>IF(ISERROR(MATCH(L$1&amp;$B103,raw!$C$3:$C$1001,0)),"",MATCH(L$1&amp;$B103,raw!$C$3:$C$1001,0))</f>
      </c>
      <c r="M103" s="8">
        <f>IF(ISERROR(MATCH(M$1&amp;$B103,raw!$C$3:$C$1001,0)),"",MATCH(M$1&amp;$B103,raw!$C$3:$C$1001,0))</f>
      </c>
      <c r="N103" s="9">
        <f>IF(ISERROR(MATCH(N$1&amp;$B103,raw!$C$3:$C$1001,0)),"",MATCH(N$1&amp;$B103,raw!$C$3:$C$1001,0))</f>
        <v>433</v>
      </c>
      <c r="O103" s="10">
        <f aca="true" t="shared" si="91" ref="O103:O108">D103</f>
        <v>0.4618055555555556</v>
      </c>
      <c r="P103" s="10">
        <f ca="1">IF(ISERROR(OFFSET(raw!$B$2,Progress!E103,4)),"",OFFSET(raw!$B$2,Progress!E103,4))</f>
      </c>
      <c r="Q103" s="10">
        <f ca="1">IF(ISERROR(OFFSET(raw!$B$2,Progress!F103,4)),"",OFFSET(raw!$B$2,Progress!F103,4))</f>
      </c>
      <c r="R103" s="10">
        <f ca="1">IF(ISERROR(OFFSET(raw!$B$2,Progress!G103,4)),"",OFFSET(raw!$B$2,Progress!G103,4))</f>
      </c>
      <c r="S103" s="10">
        <f ca="1">IF(ISERROR(OFFSET(raw!$B$2,Progress!H103,4)),"",OFFSET(raw!$B$2,Progress!H103,4))</f>
      </c>
      <c r="T103" s="10">
        <f ca="1">IF(ISERROR(OFFSET(raw!$B$2,Progress!I103,4)),"",OFFSET(raw!$B$2,Progress!I103,4))</f>
      </c>
      <c r="U103" s="10">
        <f ca="1">IF(ISERROR(OFFSET(raw!$B$2,Progress!J103,4)),"",OFFSET(raw!$B$2,Progress!J103,4))</f>
      </c>
      <c r="V103" s="10">
        <f ca="1">IF(ISERROR(OFFSET(raw!$B$2,Progress!K103,4)),"",OFFSET(raw!$B$2,Progress!K103,4))</f>
      </c>
      <c r="W103" s="10">
        <f ca="1">IF(ISERROR(OFFSET(raw!$B$2,Progress!L103,4)),"",OFFSET(raw!$B$2,Progress!L103,4))</f>
      </c>
      <c r="X103" s="10">
        <f ca="1">IF(ISERROR(OFFSET(raw!$B$2,Progress!M103,4)),"",OFFSET(raw!$B$2,Progress!M103,4))</f>
      </c>
      <c r="Y103" s="11">
        <f ca="1">IF(ISERROR(OFFSET(raw!$B$2,Progress!N103,4)),"",OFFSET(raw!$B$2,Progress!N103,4))</f>
        <v>0.6479166666666667</v>
      </c>
      <c r="Z103" s="12">
        <f aca="true" t="shared" si="92" ref="Z103:Z108">IF(ISERROR(MAX(P103:Y103)-$O103),"",MAX(P103:Y103)-$O103)</f>
        <v>0.18611111111111112</v>
      </c>
      <c r="AA103" s="13">
        <f t="shared" si="43"/>
        <v>0.1862141111111111</v>
      </c>
      <c r="AB103" s="8">
        <f t="shared" si="89"/>
        <v>117</v>
      </c>
      <c r="AC103" s="9">
        <f aca="true" ca="1" t="shared" si="93" ref="AC103:AC108">RANK(INDIRECT("AA"&amp;ROW()),INDIRECT("AA"&amp;INDIRECT("d"&amp;AB103)&amp;":AA"&amp;INDIRECT("E"&amp;AB103)),1)</f>
        <v>7</v>
      </c>
      <c r="AD103">
        <f aca="true" t="shared" si="94" ref="AD103:AD108">IF(P103&lt;&gt;"",AD$1+(1-P103)/10+$A103/1000000,"")</f>
      </c>
      <c r="AE103">
        <f aca="true" t="shared" si="95" ref="AE103:AE108">IF(Q103&lt;&gt;"",AE$1+(1-Q103)/10+$A103/1000000,"")</f>
      </c>
      <c r="AF103">
        <f aca="true" t="shared" si="96" ref="AF103:AF108">IF(R103&lt;&gt;"",AF$1+(1-R103)/10+$A103/1000000,"")</f>
      </c>
      <c r="AG103">
        <f aca="true" t="shared" si="97" ref="AG103:AG108">IF(S103&lt;&gt;"",AG$1+(1-S103)/10+$A103/1000000,"")</f>
      </c>
      <c r="AH103">
        <f aca="true" t="shared" si="98" ref="AH103:AH108">IF(T103&lt;&gt;"",AH$1+(1-T103)/10+$A103/1000000,"")</f>
      </c>
      <c r="AI103">
        <f aca="true" t="shared" si="99" ref="AI103:AI108">IF(U103&lt;&gt;"",AI$1+(1-U103)/10+$A103/1000000,"")</f>
      </c>
      <c r="AJ103">
        <f aca="true" t="shared" si="100" ref="AJ103:AJ108">IF(V103&lt;&gt;"",AJ$1+(1-V103)/10+$A103/1000000,"")</f>
      </c>
      <c r="AK103">
        <f aca="true" t="shared" si="101" ref="AK103:AK108">IF(W103&lt;&gt;"",AK$1+(1-W103)/10+$A103/1000000,"")</f>
      </c>
      <c r="AL103">
        <f aca="true" t="shared" si="102" ref="AL103:AL108">IF(X103&lt;&gt;"",AL$1+(1-X103)/10+$A103/1000000,"")</f>
      </c>
      <c r="AM103">
        <f aca="true" t="shared" si="103" ref="AM103:AM108">IF(Y103&lt;&gt;"",AM$1+(1-Y103)/10+$A103/1000000,"")</f>
        <v>10.035311333333333</v>
      </c>
      <c r="AN103">
        <f aca="true" t="shared" si="104" ref="AN103:AN108">MAX(AD103:AM103)</f>
        <v>10.035311333333333</v>
      </c>
      <c r="AO103" s="30" t="e">
        <f aca="true" t="shared" si="105" ref="AO103:AO108">IF(OR((P103-O103)&gt;$BB$2,(P103-O103)&lt;$BC$2,(P103-O103)&lt;0),1,0)</f>
        <v>#VALUE!</v>
      </c>
      <c r="AP103" s="30" t="e">
        <f aca="true" t="shared" si="106" ref="AP103:AP108">IF(OR((Q103-P103)&gt;$BB$3,(Q103-P103)&lt;$BC$3,(Q103-P103)&lt;0),1,0)</f>
        <v>#VALUE!</v>
      </c>
      <c r="AQ103" s="30"/>
      <c r="AR103" s="30" t="e">
        <f aca="true" t="shared" si="107" ref="AR103:AR108">IF(OR((S103-Q103)&gt;($BB$4+$BB$5),(S103-Q103)&lt;($BC$4+$BC$5),(S103-Q103)&lt;0),1,0)</f>
        <v>#VALUE!</v>
      </c>
      <c r="AS103" s="30" t="e">
        <f aca="true" t="shared" si="108" ref="AS103:AS108">IF(OR((T103-S103)&gt;$BB$6,(T103-S103)&lt;$BC$6,(T103-S103)&lt;0),1,0)</f>
        <v>#VALUE!</v>
      </c>
      <c r="AT103" s="30" t="e">
        <f aca="true" t="shared" si="109" ref="AT103:AT108">IF(OR((U103-T103)&gt;$BB$7,(U103-T103)&lt;$BC$7,(U103-T103)&lt;0),1,0)</f>
        <v>#VALUE!</v>
      </c>
      <c r="AU103" s="30" t="e">
        <f aca="true" t="shared" si="110" ref="AU103:AU108">IF(OR((V103-U103)&gt;$BB$8,(V103-U103)&lt;$BC$8,(V103-U103)&lt;0),1,0)</f>
        <v>#VALUE!</v>
      </c>
      <c r="AV103" s="30" t="e">
        <f aca="true" t="shared" si="111" ref="AV103:AV108">IF(OR((W103-V103)&gt;$BB$9,(W103-V103)&lt;$BC$9,(W103-V103)&lt;0),1,0)</f>
        <v>#VALUE!</v>
      </c>
      <c r="AW103" s="30" t="e">
        <f aca="true" t="shared" si="112" ref="AW103:AW108">IF(OR((X103-W103)&gt;$BB$10,(X103-W103)&lt;$BC$10,(X103-W103)&lt;0),1,0)</f>
        <v>#VALUE!</v>
      </c>
      <c r="AX103" s="30" t="e">
        <f aca="true" t="shared" si="113" ref="AX103:AX108">IF(OR((Y103-X103)&gt;$BB$11,(Y103-X103)&lt;$BC$11,(Y103-X103)&lt;0),1,0)</f>
        <v>#VALUE!</v>
      </c>
    </row>
    <row r="104" spans="1:50" ht="16.5">
      <c r="A104" s="8">
        <f>ROW()</f>
        <v>104</v>
      </c>
      <c r="B104" s="8">
        <f ca="1" t="shared" si="90"/>
        <v>2429</v>
      </c>
      <c r="C104" s="8" t="str">
        <f t="shared" si="42"/>
        <v>24</v>
      </c>
      <c r="D104" s="59">
        <v>0.4618055555555556</v>
      </c>
      <c r="E104" s="8">
        <f>IF(ISERROR(MATCH(E$1&amp;$B104,raw!$C$3:$C$1001,0)),"",MATCH(E$1&amp;$B104,raw!$C$3:$C$1001,0))</f>
      </c>
      <c r="F104" s="8">
        <f>IF(ISERROR(MATCH(F$1&amp;$B104,raw!$C$3:$C$1001,0)),"",MATCH(F$1&amp;$B104,raw!$C$3:$C$1001,0))</f>
      </c>
      <c r="G104" s="8">
        <f>IF(ISERROR(MATCH(G$1&amp;$B104,raw!$C$3:$C$1001,0)),"",MATCH(G$1&amp;$B104,raw!$C$3:$C$1001,0))</f>
      </c>
      <c r="H104" s="8">
        <f>IF(ISERROR(MATCH(H$1&amp;$B104,raw!$C$3:$C$1001,0)),"",MATCH(H$1&amp;$B104,raw!$C$3:$C$1001,0))</f>
      </c>
      <c r="I104" s="8">
        <f>IF(ISERROR(MATCH(I$1&amp;$B104,raw!$C$3:$C$1001,0)),"",MATCH(I$1&amp;$B104,raw!$C$3:$C$1001,0))</f>
      </c>
      <c r="J104" s="8">
        <f>IF(ISERROR(MATCH(J$1&amp;$B104,raw!$C$3:$C$1001,0)),"",MATCH(J$1&amp;$B104,raw!$C$3:$C$1001,0))</f>
      </c>
      <c r="K104" s="8">
        <f>IF(ISERROR(MATCH(K$1&amp;$B104,raw!$C$3:$C$1001,0)),"",MATCH(K$1&amp;$B104,raw!$C$3:$C$1001,0))</f>
      </c>
      <c r="L104" s="8">
        <f>IF(ISERROR(MATCH(L$1&amp;$B104,raw!$C$3:$C$1001,0)),"",MATCH(L$1&amp;$B104,raw!$C$3:$C$1001,0))</f>
      </c>
      <c r="M104" s="8">
        <f>IF(ISERROR(MATCH(M$1&amp;$B104,raw!$C$3:$C$1001,0)),"",MATCH(M$1&amp;$B104,raw!$C$3:$C$1001,0))</f>
      </c>
      <c r="N104" s="9">
        <f>IF(ISERROR(MATCH(N$1&amp;$B104,raw!$C$3:$C$1001,0)),"",MATCH(N$1&amp;$B104,raw!$C$3:$C$1001,0))</f>
      </c>
      <c r="O104" s="10">
        <f t="shared" si="91"/>
        <v>0.4618055555555556</v>
      </c>
      <c r="P104" s="10">
        <f ca="1">IF(ISERROR(OFFSET(raw!$B$2,Progress!E104,4)),"",OFFSET(raw!$B$2,Progress!E104,4))</f>
      </c>
      <c r="Q104" s="10">
        <f ca="1">IF(ISERROR(OFFSET(raw!$B$2,Progress!F104,4)),"",OFFSET(raw!$B$2,Progress!F104,4))</f>
      </c>
      <c r="R104" s="10">
        <f ca="1">IF(ISERROR(OFFSET(raw!$B$2,Progress!G104,4)),"",OFFSET(raw!$B$2,Progress!G104,4))</f>
      </c>
      <c r="S104" s="10">
        <f ca="1">IF(ISERROR(OFFSET(raw!$B$2,Progress!H104,4)),"",OFFSET(raw!$B$2,Progress!H104,4))</f>
      </c>
      <c r="T104" s="10">
        <f ca="1">IF(ISERROR(OFFSET(raw!$B$2,Progress!I104,4)),"",OFFSET(raw!$B$2,Progress!I104,4))</f>
      </c>
      <c r="U104" s="10">
        <f ca="1">IF(ISERROR(OFFSET(raw!$B$2,Progress!J104,4)),"",OFFSET(raw!$B$2,Progress!J104,4))</f>
      </c>
      <c r="V104" s="10">
        <f ca="1">IF(ISERROR(OFFSET(raw!$B$2,Progress!K104,4)),"",OFFSET(raw!$B$2,Progress!K104,4))</f>
      </c>
      <c r="W104" s="10">
        <f ca="1">IF(ISERROR(OFFSET(raw!$B$2,Progress!L104,4)),"",OFFSET(raw!$B$2,Progress!L104,4))</f>
      </c>
      <c r="X104" s="10">
        <f ca="1">IF(ISERROR(OFFSET(raw!$B$2,Progress!M104,4)),"",OFFSET(raw!$B$2,Progress!M104,4))</f>
      </c>
      <c r="Y104" s="11">
        <f ca="1">IF(ISERROR(OFFSET(raw!$B$2,Progress!N104,4)),"",OFFSET(raw!$B$2,Progress!N104,4))</f>
      </c>
      <c r="Z104" s="12">
        <f t="shared" si="92"/>
        <v>-0.4618055555555556</v>
      </c>
      <c r="AA104" s="13">
        <f t="shared" si="43"/>
      </c>
      <c r="AB104" s="8">
        <f t="shared" si="89"/>
        <v>117</v>
      </c>
      <c r="AC104" s="9" t="e">
        <f ca="1" t="shared" si="93"/>
        <v>#VALUE!</v>
      </c>
      <c r="AD104">
        <f t="shared" si="94"/>
      </c>
      <c r="AE104">
        <f t="shared" si="95"/>
      </c>
      <c r="AF104">
        <f t="shared" si="96"/>
      </c>
      <c r="AG104">
        <f t="shared" si="97"/>
      </c>
      <c r="AH104">
        <f t="shared" si="98"/>
      </c>
      <c r="AI104">
        <f t="shared" si="99"/>
      </c>
      <c r="AJ104">
        <f t="shared" si="100"/>
      </c>
      <c r="AK104">
        <f t="shared" si="101"/>
      </c>
      <c r="AL104">
        <f t="shared" si="102"/>
      </c>
      <c r="AM104">
        <f t="shared" si="103"/>
      </c>
      <c r="AN104">
        <f t="shared" si="104"/>
        <v>0</v>
      </c>
      <c r="AO104" s="30" t="e">
        <f t="shared" si="105"/>
        <v>#VALUE!</v>
      </c>
      <c r="AP104" s="30" t="e">
        <f t="shared" si="106"/>
        <v>#VALUE!</v>
      </c>
      <c r="AQ104" s="30"/>
      <c r="AR104" s="30" t="e">
        <f t="shared" si="107"/>
        <v>#VALUE!</v>
      </c>
      <c r="AS104" s="30" t="e">
        <f t="shared" si="108"/>
        <v>#VALUE!</v>
      </c>
      <c r="AT104" s="30" t="e">
        <f t="shared" si="109"/>
        <v>#VALUE!</v>
      </c>
      <c r="AU104" s="30" t="e">
        <f t="shared" si="110"/>
        <v>#VALUE!</v>
      </c>
      <c r="AV104" s="30" t="e">
        <f t="shared" si="111"/>
        <v>#VALUE!</v>
      </c>
      <c r="AW104" s="30" t="e">
        <f t="shared" si="112"/>
        <v>#VALUE!</v>
      </c>
      <c r="AX104" s="30" t="e">
        <f t="shared" si="113"/>
        <v>#VALUE!</v>
      </c>
    </row>
    <row r="105" spans="1:50" ht="16.5">
      <c r="A105" s="8">
        <f>ROW()</f>
        <v>105</v>
      </c>
      <c r="B105" s="8">
        <f ca="1" t="shared" si="90"/>
        <v>2430</v>
      </c>
      <c r="C105" s="8" t="str">
        <f t="shared" si="42"/>
        <v>24</v>
      </c>
      <c r="D105" s="59">
        <v>0.4618055555555556</v>
      </c>
      <c r="E105" s="8">
        <f>IF(ISERROR(MATCH(E$1&amp;$B105,raw!$C$3:$C$1001,0)),"",MATCH(E$1&amp;$B105,raw!$C$3:$C$1001,0))</f>
      </c>
      <c r="F105" s="8">
        <f>IF(ISERROR(MATCH(F$1&amp;$B105,raw!$C$3:$C$1001,0)),"",MATCH(F$1&amp;$B105,raw!$C$3:$C$1001,0))</f>
      </c>
      <c r="G105" s="8">
        <f>IF(ISERROR(MATCH(G$1&amp;$B105,raw!$C$3:$C$1001,0)),"",MATCH(G$1&amp;$B105,raw!$C$3:$C$1001,0))</f>
      </c>
      <c r="H105" s="8">
        <f>IF(ISERROR(MATCH(H$1&amp;$B105,raw!$C$3:$C$1001,0)),"",MATCH(H$1&amp;$B105,raw!$C$3:$C$1001,0))</f>
      </c>
      <c r="I105" s="8">
        <f>IF(ISERROR(MATCH(I$1&amp;$B105,raw!$C$3:$C$1001,0)),"",MATCH(I$1&amp;$B105,raw!$C$3:$C$1001,0))</f>
      </c>
      <c r="J105" s="8">
        <f>IF(ISERROR(MATCH(J$1&amp;$B105,raw!$C$3:$C$1001,0)),"",MATCH(J$1&amp;$B105,raw!$C$3:$C$1001,0))</f>
      </c>
      <c r="K105" s="8">
        <f>IF(ISERROR(MATCH(K$1&amp;$B105,raw!$C$3:$C$1001,0)),"",MATCH(K$1&amp;$B105,raw!$C$3:$C$1001,0))</f>
      </c>
      <c r="L105" s="8">
        <f>IF(ISERROR(MATCH(L$1&amp;$B105,raw!$C$3:$C$1001,0)),"",MATCH(L$1&amp;$B105,raw!$C$3:$C$1001,0))</f>
      </c>
      <c r="M105" s="8">
        <f>IF(ISERROR(MATCH(M$1&amp;$B105,raw!$C$3:$C$1001,0)),"",MATCH(M$1&amp;$B105,raw!$C$3:$C$1001,0))</f>
      </c>
      <c r="N105" s="9">
        <f>IF(ISERROR(MATCH(N$1&amp;$B105,raw!$C$3:$C$1001,0)),"",MATCH(N$1&amp;$B105,raw!$C$3:$C$1001,0))</f>
      </c>
      <c r="O105" s="10">
        <f t="shared" si="91"/>
        <v>0.4618055555555556</v>
      </c>
      <c r="P105" s="10">
        <f ca="1">IF(ISERROR(OFFSET(raw!$B$2,Progress!E105,4)),"",OFFSET(raw!$B$2,Progress!E105,4))</f>
      </c>
      <c r="Q105" s="10">
        <f ca="1">IF(ISERROR(OFFSET(raw!$B$2,Progress!F105,4)),"",OFFSET(raw!$B$2,Progress!F105,4))</f>
      </c>
      <c r="R105" s="10">
        <f ca="1">IF(ISERROR(OFFSET(raw!$B$2,Progress!G105,4)),"",OFFSET(raw!$B$2,Progress!G105,4))</f>
      </c>
      <c r="S105" s="10">
        <f ca="1">IF(ISERROR(OFFSET(raw!$B$2,Progress!H105,4)),"",OFFSET(raw!$B$2,Progress!H105,4))</f>
      </c>
      <c r="T105" s="10">
        <f ca="1">IF(ISERROR(OFFSET(raw!$B$2,Progress!I105,4)),"",OFFSET(raw!$B$2,Progress!I105,4))</f>
      </c>
      <c r="U105" s="10">
        <f ca="1">IF(ISERROR(OFFSET(raw!$B$2,Progress!J105,4)),"",OFFSET(raw!$B$2,Progress!J105,4))</f>
      </c>
      <c r="V105" s="10">
        <f ca="1">IF(ISERROR(OFFSET(raw!$B$2,Progress!K105,4)),"",OFFSET(raw!$B$2,Progress!K105,4))</f>
      </c>
      <c r="W105" s="10">
        <f ca="1">IF(ISERROR(OFFSET(raw!$B$2,Progress!L105,4)),"",OFFSET(raw!$B$2,Progress!L105,4))</f>
      </c>
      <c r="X105" s="10">
        <f ca="1">IF(ISERROR(OFFSET(raw!$B$2,Progress!M105,4)),"",OFFSET(raw!$B$2,Progress!M105,4))</f>
      </c>
      <c r="Y105" s="11">
        <f ca="1">IF(ISERROR(OFFSET(raw!$B$2,Progress!N105,4)),"",OFFSET(raw!$B$2,Progress!N105,4))</f>
      </c>
      <c r="Z105" s="12">
        <f t="shared" si="92"/>
        <v>-0.4618055555555556</v>
      </c>
      <c r="AA105" s="13">
        <f t="shared" si="43"/>
      </c>
      <c r="AB105" s="8">
        <f t="shared" si="89"/>
        <v>117</v>
      </c>
      <c r="AC105" s="9" t="e">
        <f ca="1" t="shared" si="93"/>
        <v>#VALUE!</v>
      </c>
      <c r="AD105">
        <f t="shared" si="94"/>
      </c>
      <c r="AE105">
        <f t="shared" si="95"/>
      </c>
      <c r="AF105">
        <f t="shared" si="96"/>
      </c>
      <c r="AG105">
        <f t="shared" si="97"/>
      </c>
      <c r="AH105">
        <f t="shared" si="98"/>
      </c>
      <c r="AI105">
        <f t="shared" si="99"/>
      </c>
      <c r="AJ105">
        <f t="shared" si="100"/>
      </c>
      <c r="AK105">
        <f t="shared" si="101"/>
      </c>
      <c r="AL105">
        <f t="shared" si="102"/>
      </c>
      <c r="AM105">
        <f t="shared" si="103"/>
      </c>
      <c r="AN105">
        <f t="shared" si="104"/>
        <v>0</v>
      </c>
      <c r="AO105" s="30" t="e">
        <f t="shared" si="105"/>
        <v>#VALUE!</v>
      </c>
      <c r="AP105" s="30" t="e">
        <f t="shared" si="106"/>
        <v>#VALUE!</v>
      </c>
      <c r="AQ105" s="30"/>
      <c r="AR105" s="30" t="e">
        <f t="shared" si="107"/>
        <v>#VALUE!</v>
      </c>
      <c r="AS105" s="30" t="e">
        <f t="shared" si="108"/>
        <v>#VALUE!</v>
      </c>
      <c r="AT105" s="30" t="e">
        <f t="shared" si="109"/>
        <v>#VALUE!</v>
      </c>
      <c r="AU105" s="30" t="e">
        <f t="shared" si="110"/>
        <v>#VALUE!</v>
      </c>
      <c r="AV105" s="30" t="e">
        <f t="shared" si="111"/>
        <v>#VALUE!</v>
      </c>
      <c r="AW105" s="30" t="e">
        <f t="shared" si="112"/>
        <v>#VALUE!</v>
      </c>
      <c r="AX105" s="30" t="e">
        <f t="shared" si="113"/>
        <v>#VALUE!</v>
      </c>
    </row>
    <row r="106" spans="1:50" ht="16.5">
      <c r="A106" s="8">
        <f>ROW()</f>
        <v>106</v>
      </c>
      <c r="B106" s="8">
        <f ca="1" t="shared" si="90"/>
        <v>2431</v>
      </c>
      <c r="C106" s="8" t="str">
        <f t="shared" si="42"/>
        <v>24</v>
      </c>
      <c r="D106" s="59">
        <v>0.4618055555555556</v>
      </c>
      <c r="E106" s="8">
        <f>IF(ISERROR(MATCH(E$1&amp;$B106,raw!$C$3:$C$1001,0)),"",MATCH(E$1&amp;$B106,raw!$C$3:$C$1001,0))</f>
      </c>
      <c r="F106" s="8">
        <f>IF(ISERROR(MATCH(F$1&amp;$B106,raw!$C$3:$C$1001,0)),"",MATCH(F$1&amp;$B106,raw!$C$3:$C$1001,0))</f>
      </c>
      <c r="G106" s="8">
        <f>IF(ISERROR(MATCH(G$1&amp;$B106,raw!$C$3:$C$1001,0)),"",MATCH(G$1&amp;$B106,raw!$C$3:$C$1001,0))</f>
      </c>
      <c r="H106" s="8">
        <f>IF(ISERROR(MATCH(H$1&amp;$B106,raw!$C$3:$C$1001,0)),"",MATCH(H$1&amp;$B106,raw!$C$3:$C$1001,0))</f>
      </c>
      <c r="I106" s="8">
        <f>IF(ISERROR(MATCH(I$1&amp;$B106,raw!$C$3:$C$1001,0)),"",MATCH(I$1&amp;$B106,raw!$C$3:$C$1001,0))</f>
      </c>
      <c r="J106" s="8">
        <f>IF(ISERROR(MATCH(J$1&amp;$B106,raw!$C$3:$C$1001,0)),"",MATCH(J$1&amp;$B106,raw!$C$3:$C$1001,0))</f>
      </c>
      <c r="K106" s="8">
        <f>IF(ISERROR(MATCH(K$1&amp;$B106,raw!$C$3:$C$1001,0)),"",MATCH(K$1&amp;$B106,raw!$C$3:$C$1001,0))</f>
      </c>
      <c r="L106" s="8">
        <f>IF(ISERROR(MATCH(L$1&amp;$B106,raw!$C$3:$C$1001,0)),"",MATCH(L$1&amp;$B106,raw!$C$3:$C$1001,0))</f>
      </c>
      <c r="M106" s="8">
        <f>IF(ISERROR(MATCH(M$1&amp;$B106,raw!$C$3:$C$1001,0)),"",MATCH(M$1&amp;$B106,raw!$C$3:$C$1001,0))</f>
      </c>
      <c r="N106" s="9">
        <f>IF(ISERROR(MATCH(N$1&amp;$B106,raw!$C$3:$C$1001,0)),"",MATCH(N$1&amp;$B106,raw!$C$3:$C$1001,0))</f>
        <v>477</v>
      </c>
      <c r="O106" s="10">
        <f t="shared" si="91"/>
        <v>0.4618055555555556</v>
      </c>
      <c r="P106" s="10">
        <f ca="1">IF(ISERROR(OFFSET(raw!$B$2,Progress!E106,4)),"",OFFSET(raw!$B$2,Progress!E106,4))</f>
      </c>
      <c r="Q106" s="10">
        <f ca="1">IF(ISERROR(OFFSET(raw!$B$2,Progress!F106,4)),"",OFFSET(raw!$B$2,Progress!F106,4))</f>
      </c>
      <c r="R106" s="10">
        <f ca="1">IF(ISERROR(OFFSET(raw!$B$2,Progress!G106,4)),"",OFFSET(raw!$B$2,Progress!G106,4))</f>
      </c>
      <c r="S106" s="10">
        <f ca="1">IF(ISERROR(OFFSET(raw!$B$2,Progress!H106,4)),"",OFFSET(raw!$B$2,Progress!H106,4))</f>
      </c>
      <c r="T106" s="10">
        <f ca="1">IF(ISERROR(OFFSET(raw!$B$2,Progress!I106,4)),"",OFFSET(raw!$B$2,Progress!I106,4))</f>
      </c>
      <c r="U106" s="10">
        <f ca="1">IF(ISERROR(OFFSET(raw!$B$2,Progress!J106,4)),"",OFFSET(raw!$B$2,Progress!J106,4))</f>
      </c>
      <c r="V106" s="10">
        <f ca="1">IF(ISERROR(OFFSET(raw!$B$2,Progress!K106,4)),"",OFFSET(raw!$B$2,Progress!K106,4))</f>
      </c>
      <c r="W106" s="10">
        <f ca="1">IF(ISERROR(OFFSET(raw!$B$2,Progress!L106,4)),"",OFFSET(raw!$B$2,Progress!L106,4))</f>
      </c>
      <c r="X106" s="10">
        <f ca="1">IF(ISERROR(OFFSET(raw!$B$2,Progress!M106,4)),"",OFFSET(raw!$B$2,Progress!M106,4))</f>
      </c>
      <c r="Y106" s="11">
        <f ca="1">IF(ISERROR(OFFSET(raw!$B$2,Progress!N106,4)),"",OFFSET(raw!$B$2,Progress!N106,4))</f>
        <v>0.6805555555555555</v>
      </c>
      <c r="Z106" s="12">
        <f t="shared" si="92"/>
        <v>0.2187499999999999</v>
      </c>
      <c r="AA106" s="13">
        <f t="shared" si="43"/>
        <v>0.21885599999999988</v>
      </c>
      <c r="AB106" s="8">
        <f t="shared" si="89"/>
        <v>117</v>
      </c>
      <c r="AC106" s="9">
        <f ca="1" t="shared" si="93"/>
        <v>19</v>
      </c>
      <c r="AD106">
        <f t="shared" si="94"/>
      </c>
      <c r="AE106">
        <f t="shared" si="95"/>
      </c>
      <c r="AF106">
        <f t="shared" si="96"/>
      </c>
      <c r="AG106">
        <f t="shared" si="97"/>
      </c>
      <c r="AH106">
        <f t="shared" si="98"/>
      </c>
      <c r="AI106">
        <f t="shared" si="99"/>
      </c>
      <c r="AJ106">
        <f t="shared" si="100"/>
      </c>
      <c r="AK106">
        <f t="shared" si="101"/>
      </c>
      <c r="AL106">
        <f t="shared" si="102"/>
      </c>
      <c r="AM106">
        <f t="shared" si="103"/>
        <v>10.032050444444446</v>
      </c>
      <c r="AN106">
        <f t="shared" si="104"/>
        <v>10.032050444444446</v>
      </c>
      <c r="AO106" s="30" t="e">
        <f t="shared" si="105"/>
        <v>#VALUE!</v>
      </c>
      <c r="AP106" s="30" t="e">
        <f t="shared" si="106"/>
        <v>#VALUE!</v>
      </c>
      <c r="AQ106" s="30"/>
      <c r="AR106" s="30" t="e">
        <f t="shared" si="107"/>
        <v>#VALUE!</v>
      </c>
      <c r="AS106" s="30" t="e">
        <f t="shared" si="108"/>
        <v>#VALUE!</v>
      </c>
      <c r="AT106" s="30" t="e">
        <f t="shared" si="109"/>
        <v>#VALUE!</v>
      </c>
      <c r="AU106" s="30" t="e">
        <f t="shared" si="110"/>
        <v>#VALUE!</v>
      </c>
      <c r="AV106" s="30" t="e">
        <f t="shared" si="111"/>
        <v>#VALUE!</v>
      </c>
      <c r="AW106" s="30" t="e">
        <f t="shared" si="112"/>
        <v>#VALUE!</v>
      </c>
      <c r="AX106" s="30" t="e">
        <f t="shared" si="113"/>
        <v>#VALUE!</v>
      </c>
    </row>
    <row r="107" spans="1:50" ht="16.5">
      <c r="A107" s="8">
        <f>ROW()</f>
        <v>107</v>
      </c>
      <c r="B107" s="8">
        <f ca="1" t="shared" si="90"/>
        <v>2432</v>
      </c>
      <c r="C107" s="8" t="str">
        <f t="shared" si="42"/>
        <v>24</v>
      </c>
      <c r="D107" s="59">
        <v>0.4618055555555556</v>
      </c>
      <c r="E107" s="8">
        <f>IF(ISERROR(MATCH(E$1&amp;$B107,raw!$C$3:$C$1001,0)),"",MATCH(E$1&amp;$B107,raw!$C$3:$C$1001,0))</f>
      </c>
      <c r="F107" s="8">
        <f>IF(ISERROR(MATCH(F$1&amp;$B107,raw!$C$3:$C$1001,0)),"",MATCH(F$1&amp;$B107,raw!$C$3:$C$1001,0))</f>
      </c>
      <c r="G107" s="8">
        <f>IF(ISERROR(MATCH(G$1&amp;$B107,raw!$C$3:$C$1001,0)),"",MATCH(G$1&amp;$B107,raw!$C$3:$C$1001,0))</f>
      </c>
      <c r="H107" s="8">
        <f>IF(ISERROR(MATCH(H$1&amp;$B107,raw!$C$3:$C$1001,0)),"",MATCH(H$1&amp;$B107,raw!$C$3:$C$1001,0))</f>
      </c>
      <c r="I107" s="8">
        <f>IF(ISERROR(MATCH(I$1&amp;$B107,raw!$C$3:$C$1001,0)),"",MATCH(I$1&amp;$B107,raw!$C$3:$C$1001,0))</f>
      </c>
      <c r="J107" s="8">
        <f>IF(ISERROR(MATCH(J$1&amp;$B107,raw!$C$3:$C$1001,0)),"",MATCH(J$1&amp;$B107,raw!$C$3:$C$1001,0))</f>
      </c>
      <c r="K107" s="8">
        <f>IF(ISERROR(MATCH(K$1&amp;$B107,raw!$C$3:$C$1001,0)),"",MATCH(K$1&amp;$B107,raw!$C$3:$C$1001,0))</f>
      </c>
      <c r="L107" s="8">
        <f>IF(ISERROR(MATCH(L$1&amp;$B107,raw!$C$3:$C$1001,0)),"",MATCH(L$1&amp;$B107,raw!$C$3:$C$1001,0))</f>
      </c>
      <c r="M107" s="8">
        <f>IF(ISERROR(MATCH(M$1&amp;$B107,raw!$C$3:$C$1001,0)),"",MATCH(M$1&amp;$B107,raw!$C$3:$C$1001,0))</f>
      </c>
      <c r="N107" s="9">
        <f>IF(ISERROR(MATCH(N$1&amp;$B107,raw!$C$3:$C$1001,0)),"",MATCH(N$1&amp;$B107,raw!$C$3:$C$1001,0))</f>
        <v>478</v>
      </c>
      <c r="O107" s="10">
        <f t="shared" si="91"/>
        <v>0.4618055555555556</v>
      </c>
      <c r="P107" s="10">
        <f ca="1">IF(ISERROR(OFFSET(raw!$B$2,Progress!E107,4)),"",OFFSET(raw!$B$2,Progress!E107,4))</f>
      </c>
      <c r="Q107" s="10">
        <f ca="1">IF(ISERROR(OFFSET(raw!$B$2,Progress!F107,4)),"",OFFSET(raw!$B$2,Progress!F107,4))</f>
      </c>
      <c r="R107" s="10">
        <f ca="1">IF(ISERROR(OFFSET(raw!$B$2,Progress!G107,4)),"",OFFSET(raw!$B$2,Progress!G107,4))</f>
      </c>
      <c r="S107" s="10">
        <f ca="1">IF(ISERROR(OFFSET(raw!$B$2,Progress!H107,4)),"",OFFSET(raw!$B$2,Progress!H107,4))</f>
      </c>
      <c r="T107" s="10">
        <f ca="1">IF(ISERROR(OFFSET(raw!$B$2,Progress!I107,4)),"",OFFSET(raw!$B$2,Progress!I107,4))</f>
      </c>
      <c r="U107" s="10">
        <f ca="1">IF(ISERROR(OFFSET(raw!$B$2,Progress!J107,4)),"",OFFSET(raw!$B$2,Progress!J107,4))</f>
      </c>
      <c r="V107" s="10">
        <f ca="1">IF(ISERROR(OFFSET(raw!$B$2,Progress!K107,4)),"",OFFSET(raw!$B$2,Progress!K107,4))</f>
      </c>
      <c r="W107" s="10">
        <f ca="1">IF(ISERROR(OFFSET(raw!$B$2,Progress!L107,4)),"",OFFSET(raw!$B$2,Progress!L107,4))</f>
      </c>
      <c r="X107" s="10">
        <f ca="1">IF(ISERROR(OFFSET(raw!$B$2,Progress!M107,4)),"",OFFSET(raw!$B$2,Progress!M107,4))</f>
      </c>
      <c r="Y107" s="11">
        <f ca="1">IF(ISERROR(OFFSET(raw!$B$2,Progress!N107,4)),"",OFFSET(raw!$B$2,Progress!N107,4))</f>
        <v>0.6638888888888889</v>
      </c>
      <c r="Z107" s="12">
        <f t="shared" si="92"/>
        <v>0.20208333333333328</v>
      </c>
      <c r="AA107" s="13">
        <f t="shared" si="43"/>
        <v>0.20219033333333328</v>
      </c>
      <c r="AB107" s="8">
        <f t="shared" si="89"/>
        <v>117</v>
      </c>
      <c r="AC107" s="9">
        <f ca="1" t="shared" si="93"/>
        <v>13</v>
      </c>
      <c r="AD107">
        <f t="shared" si="94"/>
      </c>
      <c r="AE107">
        <f t="shared" si="95"/>
      </c>
      <c r="AF107">
        <f t="shared" si="96"/>
      </c>
      <c r="AG107">
        <f t="shared" si="97"/>
      </c>
      <c r="AH107">
        <f t="shared" si="98"/>
      </c>
      <c r="AI107">
        <f t="shared" si="99"/>
      </c>
      <c r="AJ107">
        <f t="shared" si="100"/>
      </c>
      <c r="AK107">
        <f t="shared" si="101"/>
      </c>
      <c r="AL107">
        <f t="shared" si="102"/>
      </c>
      <c r="AM107">
        <f t="shared" si="103"/>
        <v>10.033718111111112</v>
      </c>
      <c r="AN107">
        <f t="shared" si="104"/>
        <v>10.033718111111112</v>
      </c>
      <c r="AO107" s="30" t="e">
        <f t="shared" si="105"/>
        <v>#VALUE!</v>
      </c>
      <c r="AP107" s="30" t="e">
        <f t="shared" si="106"/>
        <v>#VALUE!</v>
      </c>
      <c r="AQ107" s="30"/>
      <c r="AR107" s="30" t="e">
        <f t="shared" si="107"/>
        <v>#VALUE!</v>
      </c>
      <c r="AS107" s="30" t="e">
        <f t="shared" si="108"/>
        <v>#VALUE!</v>
      </c>
      <c r="AT107" s="30" t="e">
        <f t="shared" si="109"/>
        <v>#VALUE!</v>
      </c>
      <c r="AU107" s="30" t="e">
        <f t="shared" si="110"/>
        <v>#VALUE!</v>
      </c>
      <c r="AV107" s="30" t="e">
        <f t="shared" si="111"/>
        <v>#VALUE!</v>
      </c>
      <c r="AW107" s="30" t="e">
        <f t="shared" si="112"/>
        <v>#VALUE!</v>
      </c>
      <c r="AX107" s="30" t="e">
        <f t="shared" si="113"/>
        <v>#VALUE!</v>
      </c>
    </row>
    <row r="108" spans="1:50" ht="16.5">
      <c r="A108" s="8">
        <f>ROW()</f>
        <v>108</v>
      </c>
      <c r="B108" s="8">
        <f ca="1" t="shared" si="90"/>
        <v>2433</v>
      </c>
      <c r="C108" s="8" t="str">
        <f t="shared" si="42"/>
        <v>24</v>
      </c>
      <c r="D108" s="59">
        <v>0.4618055555555556</v>
      </c>
      <c r="E108" s="8">
        <f>IF(ISERROR(MATCH(E$1&amp;$B108,raw!$C$3:$C$1001,0)),"",MATCH(E$1&amp;$B108,raw!$C$3:$C$1001,0))</f>
      </c>
      <c r="F108" s="8">
        <f>IF(ISERROR(MATCH(F$1&amp;$B108,raw!$C$3:$C$1001,0)),"",MATCH(F$1&amp;$B108,raw!$C$3:$C$1001,0))</f>
      </c>
      <c r="G108" s="8">
        <f>IF(ISERROR(MATCH(G$1&amp;$B108,raw!$C$3:$C$1001,0)),"",MATCH(G$1&amp;$B108,raw!$C$3:$C$1001,0))</f>
      </c>
      <c r="H108" s="8">
        <f>IF(ISERROR(MATCH(H$1&amp;$B108,raw!$C$3:$C$1001,0)),"",MATCH(H$1&amp;$B108,raw!$C$3:$C$1001,0))</f>
      </c>
      <c r="I108" s="8">
        <f>IF(ISERROR(MATCH(I$1&amp;$B108,raw!$C$3:$C$1001,0)),"",MATCH(I$1&amp;$B108,raw!$C$3:$C$1001,0))</f>
      </c>
      <c r="J108" s="8">
        <f>IF(ISERROR(MATCH(J$1&amp;$B108,raw!$C$3:$C$1001,0)),"",MATCH(J$1&amp;$B108,raw!$C$3:$C$1001,0))</f>
      </c>
      <c r="K108" s="8">
        <f>IF(ISERROR(MATCH(K$1&amp;$B108,raw!$C$3:$C$1001,0)),"",MATCH(K$1&amp;$B108,raw!$C$3:$C$1001,0))</f>
      </c>
      <c r="L108" s="8">
        <f>IF(ISERROR(MATCH(L$1&amp;$B108,raw!$C$3:$C$1001,0)),"",MATCH(L$1&amp;$B108,raw!$C$3:$C$1001,0))</f>
      </c>
      <c r="M108" s="8">
        <f>IF(ISERROR(MATCH(M$1&amp;$B108,raw!$C$3:$C$1001,0)),"",MATCH(M$1&amp;$B108,raw!$C$3:$C$1001,0))</f>
      </c>
      <c r="N108" s="9">
        <f>IF(ISERROR(MATCH(N$1&amp;$B108,raw!$C$3:$C$1001,0)),"",MATCH(N$1&amp;$B108,raw!$C$3:$C$1001,0))</f>
        <v>480</v>
      </c>
      <c r="O108" s="10">
        <f t="shared" si="91"/>
        <v>0.4618055555555556</v>
      </c>
      <c r="P108" s="10">
        <f ca="1">IF(ISERROR(OFFSET(raw!$B$2,Progress!E108,4)),"",OFFSET(raw!$B$2,Progress!E108,4))</f>
      </c>
      <c r="Q108" s="10">
        <f ca="1">IF(ISERROR(OFFSET(raw!$B$2,Progress!F108,4)),"",OFFSET(raw!$B$2,Progress!F108,4))</f>
      </c>
      <c r="R108" s="10">
        <f ca="1">IF(ISERROR(OFFSET(raw!$B$2,Progress!G108,4)),"",OFFSET(raw!$B$2,Progress!G108,4))</f>
      </c>
      <c r="S108" s="10">
        <f ca="1">IF(ISERROR(OFFSET(raw!$B$2,Progress!H108,4)),"",OFFSET(raw!$B$2,Progress!H108,4))</f>
      </c>
      <c r="T108" s="10">
        <f ca="1">IF(ISERROR(OFFSET(raw!$B$2,Progress!I108,4)),"",OFFSET(raw!$B$2,Progress!I108,4))</f>
      </c>
      <c r="U108" s="10">
        <f ca="1">IF(ISERROR(OFFSET(raw!$B$2,Progress!J108,4)),"",OFFSET(raw!$B$2,Progress!J108,4))</f>
      </c>
      <c r="V108" s="10">
        <f ca="1">IF(ISERROR(OFFSET(raw!$B$2,Progress!K108,4)),"",OFFSET(raw!$B$2,Progress!K108,4))</f>
      </c>
      <c r="W108" s="10">
        <f ca="1">IF(ISERROR(OFFSET(raw!$B$2,Progress!L108,4)),"",OFFSET(raw!$B$2,Progress!L108,4))</f>
      </c>
      <c r="X108" s="10">
        <f ca="1">IF(ISERROR(OFFSET(raw!$B$2,Progress!M108,4)),"",OFFSET(raw!$B$2,Progress!M108,4))</f>
      </c>
      <c r="Y108" s="11">
        <f ca="1">IF(ISERROR(OFFSET(raw!$B$2,Progress!N108,4)),"",OFFSET(raw!$B$2,Progress!N108,4))</f>
        <v>0.6902777777777778</v>
      </c>
      <c r="Z108" s="12">
        <f t="shared" si="92"/>
        <v>0.2284722222222222</v>
      </c>
      <c r="AA108" s="13">
        <f t="shared" si="43"/>
        <v>0.22858022222222218</v>
      </c>
      <c r="AB108" s="8">
        <f t="shared" si="89"/>
        <v>117</v>
      </c>
      <c r="AC108" s="9">
        <f ca="1" t="shared" si="93"/>
        <v>22</v>
      </c>
      <c r="AD108">
        <f t="shared" si="94"/>
      </c>
      <c r="AE108">
        <f t="shared" si="95"/>
      </c>
      <c r="AF108">
        <f t="shared" si="96"/>
      </c>
      <c r="AG108">
        <f t="shared" si="97"/>
      </c>
      <c r="AH108">
        <f t="shared" si="98"/>
      </c>
      <c r="AI108">
        <f t="shared" si="99"/>
      </c>
      <c r="AJ108">
        <f t="shared" si="100"/>
      </c>
      <c r="AK108">
        <f t="shared" si="101"/>
      </c>
      <c r="AL108">
        <f t="shared" si="102"/>
      </c>
      <c r="AM108">
        <f t="shared" si="103"/>
        <v>10.031080222222224</v>
      </c>
      <c r="AN108">
        <f t="shared" si="104"/>
        <v>10.031080222222224</v>
      </c>
      <c r="AO108" s="30" t="e">
        <f t="shared" si="105"/>
        <v>#VALUE!</v>
      </c>
      <c r="AP108" s="30" t="e">
        <f t="shared" si="106"/>
        <v>#VALUE!</v>
      </c>
      <c r="AQ108" s="30"/>
      <c r="AR108" s="30" t="e">
        <f t="shared" si="107"/>
        <v>#VALUE!</v>
      </c>
      <c r="AS108" s="30" t="e">
        <f t="shared" si="108"/>
        <v>#VALUE!</v>
      </c>
      <c r="AT108" s="30" t="e">
        <f t="shared" si="109"/>
        <v>#VALUE!</v>
      </c>
      <c r="AU108" s="30" t="e">
        <f t="shared" si="110"/>
        <v>#VALUE!</v>
      </c>
      <c r="AV108" s="30" t="e">
        <f t="shared" si="111"/>
        <v>#VALUE!</v>
      </c>
      <c r="AW108" s="30" t="e">
        <f t="shared" si="112"/>
        <v>#VALUE!</v>
      </c>
      <c r="AX108" s="30" t="e">
        <f t="shared" si="113"/>
        <v>#VALUE!</v>
      </c>
    </row>
    <row r="109" spans="2:27" ht="16.5">
      <c r="B109" s="8" t="s">
        <v>21</v>
      </c>
      <c r="D109" s="61"/>
      <c r="O109" s="10"/>
      <c r="S109" s="10"/>
      <c r="T109" s="10"/>
      <c r="U109" s="10"/>
      <c r="V109" s="10"/>
      <c r="W109" s="10"/>
      <c r="X109" s="10"/>
      <c r="Y109" s="11"/>
      <c r="Z109" s="13"/>
      <c r="AA109" s="13"/>
    </row>
    <row r="110" spans="1:5" ht="16.5" hidden="1">
      <c r="A110" s="8">
        <v>88</v>
      </c>
      <c r="B110" s="62" t="s">
        <v>15</v>
      </c>
      <c r="C110" s="62"/>
      <c r="D110" s="63">
        <f aca="true" t="shared" si="114" ref="D110:D117">MATCH(B110,C$2:C$109,0)+1</f>
        <v>2</v>
      </c>
      <c r="E110" s="63">
        <f aca="true" t="shared" si="115" ref="E110:E116">MATCH(B111,C$2:C$109,0)</f>
        <v>8</v>
      </c>
    </row>
    <row r="111" spans="2:5" ht="16.5" hidden="1">
      <c r="B111" s="62" t="s">
        <v>16</v>
      </c>
      <c r="C111" s="62"/>
      <c r="D111" s="63">
        <f t="shared" si="114"/>
        <v>9</v>
      </c>
      <c r="E111" s="63">
        <f t="shared" si="115"/>
        <v>26</v>
      </c>
    </row>
    <row r="112" spans="2:5" ht="16.5" hidden="1">
      <c r="B112" s="62" t="s">
        <v>17</v>
      </c>
      <c r="C112" s="62"/>
      <c r="D112" s="63">
        <f t="shared" si="114"/>
        <v>27</v>
      </c>
      <c r="E112" s="63">
        <f t="shared" si="115"/>
        <v>53</v>
      </c>
    </row>
    <row r="113" spans="2:5" ht="16.5" hidden="1">
      <c r="B113" s="62" t="s">
        <v>18</v>
      </c>
      <c r="C113" s="62"/>
      <c r="D113" s="63">
        <f t="shared" si="114"/>
        <v>54</v>
      </c>
      <c r="E113" s="63">
        <f t="shared" si="115"/>
        <v>58</v>
      </c>
    </row>
    <row r="114" spans="2:5" ht="16.5" hidden="1">
      <c r="B114" s="62" t="s">
        <v>19</v>
      </c>
      <c r="C114" s="62"/>
      <c r="D114" s="63">
        <f t="shared" si="114"/>
        <v>59</v>
      </c>
      <c r="E114" s="63">
        <f t="shared" si="115"/>
        <v>63</v>
      </c>
    </row>
    <row r="115" spans="2:5" ht="16.5" hidden="1">
      <c r="B115" s="62" t="s">
        <v>20</v>
      </c>
      <c r="C115" s="62"/>
      <c r="D115" s="63">
        <f t="shared" si="114"/>
        <v>64</v>
      </c>
      <c r="E115" s="63">
        <f t="shared" si="115"/>
        <v>69</v>
      </c>
    </row>
    <row r="116" spans="2:5" ht="16.5" hidden="1">
      <c r="B116" s="62" t="s">
        <v>43</v>
      </c>
      <c r="C116" s="62"/>
      <c r="D116" s="63">
        <f t="shared" si="114"/>
        <v>70</v>
      </c>
      <c r="E116" s="63">
        <f t="shared" si="115"/>
        <v>75</v>
      </c>
    </row>
    <row r="117" spans="2:5" ht="16.5" hidden="1">
      <c r="B117" s="62" t="s">
        <v>44</v>
      </c>
      <c r="C117" s="62"/>
      <c r="D117" s="63">
        <f t="shared" si="114"/>
        <v>76</v>
      </c>
      <c r="E117" s="63">
        <f>MATCH("END",B$2:B$109,0)</f>
        <v>108</v>
      </c>
    </row>
    <row r="118" spans="2:5" ht="16.5" hidden="1">
      <c r="B118" s="62"/>
      <c r="C118" s="62"/>
      <c r="D118" s="63"/>
      <c r="E118" s="63"/>
    </row>
  </sheetData>
  <sheetProtection/>
  <conditionalFormatting sqref="P2:Y108 AC90">
    <cfRule type="cellIs" priority="5" dxfId="21" operator="between" stopIfTrue="1">
      <formula>0.19</formula>
      <formula>0.2</formula>
    </cfRule>
    <cfRule type="expression" priority="6" dxfId="5" stopIfTrue="1">
      <formula>AO2&gt;0</formula>
    </cfRule>
  </conditionalFormatting>
  <conditionalFormatting sqref="Z2:Z108">
    <cfRule type="expression" priority="3" dxfId="22" stopIfTrue="1">
      <formula>Z2&lt;0</formula>
    </cfRule>
  </conditionalFormatting>
  <conditionalFormatting sqref="AC91:AC108 AC2:AC89">
    <cfRule type="expression" priority="4" dxfId="20" stopIfTrue="1">
      <formula>ISERROR(AC2)</formula>
    </cfRule>
  </conditionalFormatting>
  <conditionalFormatting sqref="AA2:AA108">
    <cfRule type="notContainsBlanks" priority="2" dxfId="7" stopIfTrue="1">
      <formula>LEN(TRIM(AA2))&gt;0</formula>
    </cfRule>
  </conditionalFormatting>
  <conditionalFormatting sqref="AO2:AX108">
    <cfRule type="expression" priority="10" dxfId="20" stopIfTrue="1">
      <formula>ISERROR(AO2)</formula>
    </cfRule>
    <cfRule type="cellIs" priority="11" dxfId="23" operator="greater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8" sqref="E18"/>
    </sheetView>
  </sheetViews>
  <sheetFormatPr defaultColWidth="9.00390625" defaultRowHeight="16.5"/>
  <cols>
    <col min="1" max="1" width="9.00390625" style="8" customWidth="1"/>
    <col min="2" max="9" width="11.875" style="8" customWidth="1"/>
  </cols>
  <sheetData>
    <row r="1" spans="1:10" ht="33">
      <c r="A1" s="42">
        <f ca="1">NOW()</f>
        <v>40251.87304525463</v>
      </c>
      <c r="B1" s="38" t="s">
        <v>24</v>
      </c>
      <c r="C1" s="38" t="s">
        <v>38</v>
      </c>
      <c r="D1" s="38" t="s">
        <v>26</v>
      </c>
      <c r="E1" s="38" t="s">
        <v>50</v>
      </c>
      <c r="F1" s="38" t="s">
        <v>39</v>
      </c>
      <c r="G1" s="38" t="s">
        <v>40</v>
      </c>
      <c r="H1" s="38" t="s">
        <v>41</v>
      </c>
      <c r="I1" s="38" t="s">
        <v>42</v>
      </c>
      <c r="J1" s="34"/>
    </row>
    <row r="2" spans="1:9" ht="16.5">
      <c r="A2" s="39">
        <v>1</v>
      </c>
      <c r="B2" s="8">
        <f ca="1">OFFSET(INDIRECT("progress!b"&amp;(Progress!$D$110-1)),MATCH(LARGE(INDIRECT("progress!AN"&amp;Progress!$D$110&amp;":AN"&amp;Progress!$E$110),$A2),INDIRECT("progress!AN"&amp;Progress!$D$110&amp;":AN"&amp;Progress!$E$110),0),0)</f>
        <v>1103</v>
      </c>
      <c r="C2" s="8">
        <f ca="1">OFFSET(INDIRECT("progress!b"&amp;(Progress!$D$111-1)),MATCH(LARGE(INDIRECT("progress!AN"&amp;Progress!$D$111&amp;":AN"&amp;Progress!$E$111),$A2),INDIRECT("progress!AN"&amp;Progress!$D$111&amp;":AN"&amp;Progress!$E$111),0),0)</f>
        <v>1207</v>
      </c>
      <c r="D2" s="8">
        <f ca="1">OFFSET(INDIRECT("progress!b"&amp;(Progress!$D$112-1)),MATCH(LARGE(INDIRECT("progress!AN"&amp;Progress!$D$112&amp;":AN"&amp;Progress!$E$112),$A2),INDIRECT("progress!AN"&amp;Progress!$D$112&amp;":AN"&amp;Progress!$E$112),0),0)</f>
        <v>1313</v>
      </c>
      <c r="E2" s="8">
        <f ca="1">OFFSET(INDIRECT("progress!b"&amp;(Progress!$D$113-1)),MATCH(LARGE(INDIRECT("progress!AN"&amp;Progress!$D$113&amp;":AN"&amp;Progress!$E$113),$A2),INDIRECT("progress!AN"&amp;Progress!$D$113&amp;":AN"&amp;Progress!$E$113),0),0)</f>
        <v>1403</v>
      </c>
      <c r="F2" s="8">
        <f ca="1">OFFSET(INDIRECT("progress!b"&amp;(Progress!$D$114-1)),MATCH(LARGE(INDIRECT("progress!AN"&amp;Progress!$D$114&amp;":AN"&amp;Progress!$E$114),$A2),INDIRECT("progress!AN"&amp;Progress!$D$114&amp;":AN"&amp;Progress!$E$114),0),0)</f>
        <v>2101</v>
      </c>
      <c r="G2" s="8">
        <f ca="1">OFFSET(INDIRECT("progress!b"&amp;(Progress!$D$115-1)),MATCH(LARGE(INDIRECT("progress!AN"&amp;Progress!$D$115&amp;":AN"&amp;Progress!$E$115),$A2),INDIRECT("progress!AN"&amp;Progress!$D$115&amp;":AN"&amp;Progress!$E$115),0),0)</f>
        <v>2202</v>
      </c>
      <c r="H2" s="8">
        <f ca="1">OFFSET(INDIRECT("progress!b"&amp;(Progress!$D$116-1)),MATCH(LARGE(INDIRECT("progress!AN"&amp;Progress!$D$116&amp;":AN"&amp;Progress!$E$116),$A2),INDIRECT("progress!AN"&amp;Progress!$D$116&amp;":AN"&amp;Progress!$E$116),0),0)</f>
        <v>2305</v>
      </c>
      <c r="I2" s="8" t="e">
        <f ca="1">OFFSET(INDIRECT("progress!b"&amp;(Progress!$D$117-1)),MATCH(LARGE(INDIRECT("progress!AN"&amp;Progress!$D$117&amp;":AN"&amp;Progress!$E$117),$A2),INDIRECT("progress!AN"&amp;Progress!$D$117&amp;":AN"&amp;Progress!$E$117),0),0)</f>
        <v>#VALUE!</v>
      </c>
    </row>
    <row r="3" spans="1:9" ht="16.5">
      <c r="A3" s="39">
        <v>2</v>
      </c>
      <c r="B3" s="8">
        <f ca="1">OFFSET(INDIRECT("progress!b"&amp;(Progress!$D$110-1)),MATCH(LARGE(INDIRECT("progress!AN"&amp;Progress!$D$110&amp;":AN"&amp;Progress!$E$110),$A3),INDIRECT("progress!AN"&amp;Progress!$D$110&amp;":AN"&amp;Progress!$E$110),0),0)</f>
        <v>1105</v>
      </c>
      <c r="C3" s="8">
        <f ca="1">OFFSET(INDIRECT("progress!b"&amp;(Progress!$D$111-1)),MATCH(LARGE(INDIRECT("progress!AN"&amp;Progress!$D$111&amp;":AN"&amp;Progress!$E$111),$A3),INDIRECT("progress!AN"&amp;Progress!$D$111&amp;":AN"&amp;Progress!$E$111),0),0)</f>
        <v>1215</v>
      </c>
      <c r="D3" s="8">
        <f ca="1">OFFSET(INDIRECT("progress!b"&amp;(Progress!$D$112-1)),MATCH(LARGE(INDIRECT("progress!AN"&amp;Progress!$D$112&amp;":AN"&amp;Progress!$E$112),$A3),INDIRECT("progress!AN"&amp;Progress!$D$112&amp;":AN"&amp;Progress!$E$112),0),0)</f>
        <v>1304</v>
      </c>
      <c r="E3" s="8">
        <f ca="1">OFFSET(INDIRECT("progress!b"&amp;(Progress!$D$113-1)),MATCH(LARGE(INDIRECT("progress!AN"&amp;Progress!$D$113&amp;":AN"&amp;Progress!$E$113),$A3),INDIRECT("progress!AN"&amp;Progress!$D$113&amp;":AN"&amp;Progress!$E$113),0),0)</f>
        <v>1405</v>
      </c>
      <c r="F3" s="8">
        <f ca="1">OFFSET(INDIRECT("progress!b"&amp;(Progress!$D$114-1)),MATCH(LARGE(INDIRECT("progress!AN"&amp;Progress!$D$114&amp;":AN"&amp;Progress!$E$114),$A3),INDIRECT("progress!AN"&amp;Progress!$D$114&amp;":AN"&amp;Progress!$E$114),0),0)</f>
        <v>2103</v>
      </c>
      <c r="G3" s="8">
        <f ca="1">OFFSET(INDIRECT("progress!b"&amp;(Progress!$D$115-1)),MATCH(LARGE(INDIRECT("progress!AN"&amp;Progress!$D$115&amp;":AN"&amp;Progress!$E$115),$A3),INDIRECT("progress!AN"&amp;Progress!$D$115&amp;":AN"&amp;Progress!$E$115),0),0)</f>
        <v>2201</v>
      </c>
      <c r="H3" s="8">
        <f ca="1">OFFSET(INDIRECT("progress!b"&amp;(Progress!$D$116-1)),MATCH(LARGE(INDIRECT("progress!AN"&amp;Progress!$D$116&amp;":AN"&amp;Progress!$E$116),$A3),INDIRECT("progress!AN"&amp;Progress!$D$116&amp;":AN"&amp;Progress!$E$116),0),0)</f>
        <v>2302</v>
      </c>
      <c r="I3" s="8" t="e">
        <f ca="1">OFFSET(INDIRECT("progress!b"&amp;(Progress!$D$117-1)),MATCH(LARGE(INDIRECT("progress!AN"&amp;Progress!$D$117&amp;":AN"&amp;Progress!$E$117),$A3),INDIRECT("progress!AN"&amp;Progress!$D$117&amp;":AN"&amp;Progress!$E$117),0),0)</f>
        <v>#VALUE!</v>
      </c>
    </row>
    <row r="4" spans="1:9" ht="16.5">
      <c r="A4" s="39">
        <v>3</v>
      </c>
      <c r="B4" s="8">
        <f ca="1">OFFSET(INDIRECT("progress!b"&amp;(Progress!$D$110-1)),MATCH(LARGE(INDIRECT("progress!AN"&amp;Progress!$D$110&amp;":AN"&amp;Progress!$E$110),$A4),INDIRECT("progress!AN"&amp;Progress!$D$110&amp;":AN"&amp;Progress!$E$110),0),0)</f>
        <v>1106</v>
      </c>
      <c r="C4" s="8">
        <f ca="1">OFFSET(INDIRECT("progress!b"&amp;(Progress!$D$111-1)),MATCH(LARGE(INDIRECT("progress!AN"&amp;Progress!$D$111&amp;":AN"&amp;Progress!$E$111),$A4),INDIRECT("progress!AN"&amp;Progress!$D$111&amp;":AN"&amp;Progress!$E$111),0),0)</f>
        <v>1216</v>
      </c>
      <c r="D4" s="8">
        <f ca="1">OFFSET(INDIRECT("progress!b"&amp;(Progress!$D$112-1)),MATCH(LARGE(INDIRECT("progress!AN"&amp;Progress!$D$112&amp;":AN"&amp;Progress!$E$112),$A4),INDIRECT("progress!AN"&amp;Progress!$D$112&amp;":AN"&amp;Progress!$E$112),0),0)</f>
        <v>1324</v>
      </c>
      <c r="E4" s="8">
        <f ca="1">OFFSET(INDIRECT("progress!b"&amp;(Progress!$D$113-1)),MATCH(LARGE(INDIRECT("progress!AN"&amp;Progress!$D$113&amp;":AN"&amp;Progress!$E$113),$A4),INDIRECT("progress!AN"&amp;Progress!$D$113&amp;":AN"&amp;Progress!$E$113),0),0)</f>
        <v>1404</v>
      </c>
      <c r="F4" s="8">
        <f ca="1">OFFSET(INDIRECT("progress!b"&amp;(Progress!$D$114-1)),MATCH(LARGE(INDIRECT("progress!AN"&amp;Progress!$D$114&amp;":AN"&amp;Progress!$E$114),$A4),INDIRECT("progress!AN"&amp;Progress!$D$114&amp;":AN"&amp;Progress!$E$114),0),0)</f>
        <v>2104</v>
      </c>
      <c r="G4" s="8">
        <f ca="1">OFFSET(INDIRECT("progress!b"&amp;(Progress!$D$115-1)),MATCH(LARGE(INDIRECT("progress!AN"&amp;Progress!$D$115&amp;":AN"&amp;Progress!$E$115),$A4),INDIRECT("progress!AN"&amp;Progress!$D$115&amp;":AN"&amp;Progress!$E$115),0),0)</f>
        <v>2203</v>
      </c>
      <c r="H4" s="8">
        <f ca="1">OFFSET(INDIRECT("progress!b"&amp;(Progress!$D$116-1)),MATCH(LARGE(INDIRECT("progress!AN"&amp;Progress!$D$116&amp;":AN"&amp;Progress!$E$116),$A4),INDIRECT("progress!AN"&amp;Progress!$D$116&amp;":AN"&amp;Progress!$E$116),0),0)</f>
        <v>2306</v>
      </c>
      <c r="I4" s="8" t="e">
        <f ca="1">OFFSET(INDIRECT("progress!b"&amp;(Progress!$D$117-1)),MATCH(LARGE(INDIRECT("progress!AN"&amp;Progress!$D$117&amp;":AN"&amp;Progress!$E$117),$A4),INDIRECT("progress!AN"&amp;Progress!$D$117&amp;":AN"&amp;Progress!$E$117),0),0)</f>
        <v>#VALUE!</v>
      </c>
    </row>
    <row r="5" spans="1:9" ht="16.5">
      <c r="A5" s="39">
        <v>4</v>
      </c>
      <c r="B5" s="8">
        <f ca="1">OFFSET(INDIRECT("progress!b"&amp;(Progress!$D$110-1)),MATCH(LARGE(INDIRECT("progress!AN"&amp;Progress!$D$110&amp;":AN"&amp;Progress!$E$110),$A5),INDIRECT("progress!AN"&amp;Progress!$D$110&amp;":AN"&amp;Progress!$E$110),0),0)</f>
        <v>1101</v>
      </c>
      <c r="C5" s="8">
        <f ca="1">OFFSET(INDIRECT("progress!b"&amp;(Progress!$D$111-1)),MATCH(LARGE(INDIRECT("progress!AN"&amp;Progress!$D$111&amp;":AN"&amp;Progress!$E$111),$A5),INDIRECT("progress!AN"&amp;Progress!$D$111&amp;":AN"&amp;Progress!$E$111),0),0)</f>
        <v>1206</v>
      </c>
      <c r="D5" s="8">
        <f ca="1">OFFSET(INDIRECT("progress!b"&amp;(Progress!$D$112-1)),MATCH(LARGE(INDIRECT("progress!AN"&amp;Progress!$D$112&amp;":AN"&amp;Progress!$E$112),$A5),INDIRECT("progress!AN"&amp;Progress!$D$112&amp;":AN"&amp;Progress!$E$112),0),0)</f>
        <v>1323</v>
      </c>
      <c r="E5" s="8">
        <f ca="1">OFFSET(INDIRECT("progress!b"&amp;(Progress!$D$113-1)),MATCH(LARGE(INDIRECT("progress!AN"&amp;Progress!$D$113&amp;":AN"&amp;Progress!$E$113),$A5),INDIRECT("progress!AN"&amp;Progress!$D$113&amp;":AN"&amp;Progress!$E$113),0),0)</f>
        <v>1402</v>
      </c>
      <c r="F5" s="8">
        <f ca="1">OFFSET(INDIRECT("progress!b"&amp;(Progress!$D$114-1)),MATCH(LARGE(INDIRECT("progress!AN"&amp;Progress!$D$114&amp;":AN"&amp;Progress!$E$114),$A5),INDIRECT("progress!AN"&amp;Progress!$D$114&amp;":AN"&amp;Progress!$E$114),0),0)</f>
        <v>2102</v>
      </c>
      <c r="G5" s="8">
        <f ca="1">OFFSET(INDIRECT("progress!b"&amp;(Progress!$D$115-1)),MATCH(LARGE(INDIRECT("progress!AN"&amp;Progress!$D$115&amp;":AN"&amp;Progress!$E$115),$A5),INDIRECT("progress!AN"&amp;Progress!$D$115&amp;":AN"&amp;Progress!$E$115),0),0)</f>
        <v>2205</v>
      </c>
      <c r="H5" s="8">
        <f ca="1">OFFSET(INDIRECT("progress!b"&amp;(Progress!$D$116-1)),MATCH(LARGE(INDIRECT("progress!AN"&amp;Progress!$D$116&amp;":AN"&amp;Progress!$E$116),$A5),INDIRECT("progress!AN"&amp;Progress!$D$116&amp;":AN"&amp;Progress!$E$116),0),0)</f>
        <v>2303</v>
      </c>
      <c r="I5" s="8" t="e">
        <f ca="1">OFFSET(INDIRECT("progress!b"&amp;(Progress!$D$117-1)),MATCH(LARGE(INDIRECT("progress!AN"&amp;Progress!$D$117&amp;":AN"&amp;Progress!$E$117),$A5),INDIRECT("progress!AN"&amp;Progress!$D$117&amp;":AN"&amp;Progress!$E$117),0),0)</f>
        <v>#VALUE!</v>
      </c>
    </row>
    <row r="6" spans="1:9" ht="16.5">
      <c r="A6" s="39">
        <v>5</v>
      </c>
      <c r="B6" s="8">
        <f ca="1">OFFSET(INDIRECT("progress!b"&amp;(Progress!$D$110-1)),MATCH(LARGE(INDIRECT("progress!AN"&amp;Progress!$D$110&amp;":AN"&amp;Progress!$E$110),$A6),INDIRECT("progress!AN"&amp;Progress!$D$110&amp;":AN"&amp;Progress!$E$110),0),0)</f>
        <v>1107</v>
      </c>
      <c r="C6" s="8">
        <f ca="1">OFFSET(INDIRECT("progress!b"&amp;(Progress!$D$111-1)),MATCH(LARGE(INDIRECT("progress!AN"&amp;Progress!$D$111&amp;":AN"&amp;Progress!$E$111),$A6),INDIRECT("progress!AN"&amp;Progress!$D$111&amp;":AN"&amp;Progress!$E$111),0),0)</f>
        <v>1217</v>
      </c>
      <c r="D6" s="8">
        <f ca="1">OFFSET(INDIRECT("progress!b"&amp;(Progress!$D$112-1)),MATCH(LARGE(INDIRECT("progress!AN"&amp;Progress!$D$112&amp;":AN"&amp;Progress!$E$112),$A6),INDIRECT("progress!AN"&amp;Progress!$D$112&amp;":AN"&amp;Progress!$E$112),0),0)</f>
        <v>1318</v>
      </c>
      <c r="E6" s="8">
        <f ca="1">OFFSET(INDIRECT("progress!b"&amp;(Progress!$D$113-1)),MATCH(LARGE(INDIRECT("progress!AN"&amp;Progress!$D$113&amp;":AN"&amp;Progress!$E$113),$A6),INDIRECT("progress!AN"&amp;Progress!$D$113&amp;":AN"&amp;Progress!$E$113),0),0)</f>
        <v>1401</v>
      </c>
      <c r="F6" s="8">
        <f ca="1">OFFSET(INDIRECT("progress!b"&amp;(Progress!$D$114-1)),MATCH(LARGE(INDIRECT("progress!AN"&amp;Progress!$D$114&amp;":AN"&amp;Progress!$E$114),$A6),INDIRECT("progress!AN"&amp;Progress!$D$114&amp;":AN"&amp;Progress!$E$114),0),0)</f>
        <v>2105</v>
      </c>
      <c r="G6" s="8">
        <f ca="1">OFFSET(INDIRECT("progress!b"&amp;(Progress!$D$115-1)),MATCH(LARGE(INDIRECT("progress!AN"&amp;Progress!$D$115&amp;":AN"&amp;Progress!$E$115),$A6),INDIRECT("progress!AN"&amp;Progress!$D$115&amp;":AN"&amp;Progress!$E$115),0),0)</f>
        <v>2204</v>
      </c>
      <c r="H6" s="8">
        <f ca="1">OFFSET(INDIRECT("progress!b"&amp;(Progress!$D$116-1)),MATCH(LARGE(INDIRECT("progress!AN"&amp;Progress!$D$116&amp;":AN"&amp;Progress!$E$116),$A6),INDIRECT("progress!AN"&amp;Progress!$D$116&amp;":AN"&amp;Progress!$E$116),0),0)</f>
        <v>2304</v>
      </c>
      <c r="I6" s="8" t="e">
        <f ca="1">OFFSET(INDIRECT("progress!b"&amp;(Progress!$D$117-1)),MATCH(LARGE(INDIRECT("progress!AN"&amp;Progress!$D$117&amp;":AN"&amp;Progress!$E$117),$A6),INDIRECT("progress!AN"&amp;Progress!$D$117&amp;":AN"&amp;Progress!$E$117),0),0)</f>
        <v>#VALUE!</v>
      </c>
    </row>
    <row r="7" spans="1:9" ht="16.5">
      <c r="A7" s="39">
        <v>6</v>
      </c>
      <c r="B7" s="8">
        <f ca="1">OFFSET(INDIRECT("progress!b"&amp;(Progress!$D$110-1)),MATCH(LARGE(INDIRECT("progress!AN"&amp;Progress!$D$110&amp;":AN"&amp;Progress!$E$110),$A7),INDIRECT("progress!AN"&amp;Progress!$D$110&amp;":AN"&amp;Progress!$E$110),0),0)</f>
        <v>1102</v>
      </c>
      <c r="C7" s="8">
        <f ca="1">OFFSET(INDIRECT("progress!b"&amp;(Progress!$D$111-1)),MATCH(LARGE(INDIRECT("progress!AN"&amp;Progress!$D$111&amp;":AN"&amp;Progress!$E$111),$A7),INDIRECT("progress!AN"&amp;Progress!$D$111&amp;":AN"&amp;Progress!$E$111),0),0)</f>
        <v>1214</v>
      </c>
      <c r="D7" s="8">
        <f ca="1">OFFSET(INDIRECT("progress!b"&amp;(Progress!$D$112-1)),MATCH(LARGE(INDIRECT("progress!AN"&amp;Progress!$D$112&amp;":AN"&amp;Progress!$E$112),$A7),INDIRECT("progress!AN"&amp;Progress!$D$112&amp;":AN"&amp;Progress!$E$112),0),0)</f>
        <v>1303</v>
      </c>
      <c r="E7" s="8" t="e">
        <f ca="1">OFFSET(INDIRECT("progress!b"&amp;(Progress!$D$113-1)),MATCH(LARGE(INDIRECT("progress!AN"&amp;Progress!$D$113&amp;":AN"&amp;Progress!$E$113),$A7),INDIRECT("progress!AN"&amp;Progress!$D$113&amp;":AN"&amp;Progress!$E$113),0),0)</f>
        <v>#NUM!</v>
      </c>
      <c r="F7" s="8" t="e">
        <f ca="1">OFFSET(INDIRECT("progress!b"&amp;(Progress!$D$114-1)),MATCH(LARGE(INDIRECT("progress!AN"&amp;Progress!$D$114&amp;":AN"&amp;Progress!$E$114),$A7),INDIRECT("progress!AN"&amp;Progress!$D$114&amp;":AN"&amp;Progress!$E$114),0),0)</f>
        <v>#NUM!</v>
      </c>
      <c r="G7" s="8">
        <f ca="1">OFFSET(INDIRECT("progress!b"&amp;(Progress!$D$115-1)),MATCH(LARGE(INDIRECT("progress!AN"&amp;Progress!$D$115&amp;":AN"&amp;Progress!$E$115),$A7),INDIRECT("progress!AN"&amp;Progress!$D$115&amp;":AN"&amp;Progress!$E$115),0),0)</f>
        <v>2206</v>
      </c>
      <c r="H7" s="8">
        <f ca="1">OFFSET(INDIRECT("progress!b"&amp;(Progress!$D$116-1)),MATCH(LARGE(INDIRECT("progress!AN"&amp;Progress!$D$116&amp;":AN"&amp;Progress!$E$116),$A7),INDIRECT("progress!AN"&amp;Progress!$D$116&amp;":AN"&amp;Progress!$E$116),0),0)</f>
        <v>2301</v>
      </c>
      <c r="I7" s="8" t="e">
        <f ca="1">OFFSET(INDIRECT("progress!b"&amp;(Progress!$D$117-1)),MATCH(LARGE(INDIRECT("progress!AN"&amp;Progress!$D$117&amp;":AN"&amp;Progress!$E$117),$A7),INDIRECT("progress!AN"&amp;Progress!$D$117&amp;":AN"&amp;Progress!$E$117),0),0)</f>
        <v>#VALUE!</v>
      </c>
    </row>
    <row r="8" spans="1:9" ht="16.5">
      <c r="A8" s="39">
        <v>7</v>
      </c>
      <c r="B8" s="8">
        <f ca="1">OFFSET(INDIRECT("progress!b"&amp;(Progress!$D$110-1)),MATCH(LARGE(INDIRECT("progress!AN"&amp;Progress!$D$110&amp;":AN"&amp;Progress!$E$110),$A8),INDIRECT("progress!AN"&amp;Progress!$D$110&amp;":AN"&amp;Progress!$E$110),0),0)</f>
        <v>1104</v>
      </c>
      <c r="C8" s="8">
        <f ca="1">OFFSET(INDIRECT("progress!b"&amp;(Progress!$D$111-1)),MATCH(LARGE(INDIRECT("progress!AN"&amp;Progress!$D$111&amp;":AN"&amp;Progress!$E$111),$A8),INDIRECT("progress!AN"&amp;Progress!$D$111&amp;":AN"&amp;Progress!$E$111),0),0)</f>
        <v>1205</v>
      </c>
      <c r="D8" s="8">
        <f ca="1">OFFSET(INDIRECT("progress!b"&amp;(Progress!$D$112-1)),MATCH(LARGE(INDIRECT("progress!AN"&amp;Progress!$D$112&amp;":AN"&amp;Progress!$E$112),$A8),INDIRECT("progress!AN"&amp;Progress!$D$112&amp;":AN"&amp;Progress!$E$112),0),0)</f>
        <v>1301</v>
      </c>
      <c r="E8" s="8" t="e">
        <f ca="1">OFFSET(INDIRECT("progress!b"&amp;(Progress!$D$113-1)),MATCH(LARGE(INDIRECT("progress!AN"&amp;Progress!$D$113&amp;":AN"&amp;Progress!$E$113),$A8),INDIRECT("progress!AN"&amp;Progress!$D$113&amp;":AN"&amp;Progress!$E$113),0),0)</f>
        <v>#NUM!</v>
      </c>
      <c r="F8" s="8" t="e">
        <f ca="1">OFFSET(INDIRECT("progress!b"&amp;(Progress!$D$114-1)),MATCH(LARGE(INDIRECT("progress!AN"&amp;Progress!$D$114&amp;":AN"&amp;Progress!$E$114),$A8),INDIRECT("progress!AN"&amp;Progress!$D$114&amp;":AN"&amp;Progress!$E$114),0),0)</f>
        <v>#NUM!</v>
      </c>
      <c r="G8" s="8" t="e">
        <f ca="1">OFFSET(INDIRECT("progress!b"&amp;(Progress!$D$115-1)),MATCH(LARGE(INDIRECT("progress!AN"&amp;Progress!$D$115&amp;":AN"&amp;Progress!$E$115),$A8),INDIRECT("progress!AN"&amp;Progress!$D$115&amp;":AN"&amp;Progress!$E$115),0),0)</f>
        <v>#NUM!</v>
      </c>
      <c r="H8" s="8" t="e">
        <f ca="1">OFFSET(INDIRECT("progress!b"&amp;(Progress!$D$116-1)),MATCH(LARGE(INDIRECT("progress!AN"&amp;Progress!$D$116&amp;":AN"&amp;Progress!$E$116),$A8),INDIRECT("progress!AN"&amp;Progress!$D$116&amp;":AN"&amp;Progress!$E$116),0),0)</f>
        <v>#NUM!</v>
      </c>
      <c r="I8" s="8" t="e">
        <f ca="1">OFFSET(INDIRECT("progress!b"&amp;(Progress!$D$117-1)),MATCH(LARGE(INDIRECT("progress!AN"&amp;Progress!$D$117&amp;":AN"&amp;Progress!$E$117),$A8),INDIRECT("progress!AN"&amp;Progress!$D$117&amp;":AN"&amp;Progress!$E$117),0),0)</f>
        <v>#VALUE!</v>
      </c>
    </row>
    <row r="9" spans="1:9" ht="16.5">
      <c r="A9" s="39">
        <v>8</v>
      </c>
      <c r="B9" s="8" t="e">
        <f ca="1">OFFSET(INDIRECT("progress!b"&amp;(Progress!$D$110-1)),MATCH(LARGE(INDIRECT("progress!AN"&amp;Progress!$D$110&amp;":AN"&amp;Progress!$E$110),$A9),INDIRECT("progress!AN"&amp;Progress!$D$110&amp;":AN"&amp;Progress!$E$110),0),0)</f>
        <v>#NUM!</v>
      </c>
      <c r="C9" s="8">
        <f ca="1">OFFSET(INDIRECT("progress!b"&amp;(Progress!$D$111-1)),MATCH(LARGE(INDIRECT("progress!AN"&amp;Progress!$D$111&amp;":AN"&amp;Progress!$E$111),$A9),INDIRECT("progress!AN"&amp;Progress!$D$111&amp;":AN"&amp;Progress!$E$111),0),0)</f>
        <v>1201</v>
      </c>
      <c r="D9" s="8">
        <f ca="1">OFFSET(INDIRECT("progress!b"&amp;(Progress!$D$112-1)),MATCH(LARGE(INDIRECT("progress!AN"&amp;Progress!$D$112&amp;":AN"&amp;Progress!$E$112),$A9),INDIRECT("progress!AN"&amp;Progress!$D$112&amp;":AN"&amp;Progress!$E$112),0),0)</f>
        <v>1325</v>
      </c>
      <c r="E9" s="8" t="e">
        <f ca="1">OFFSET(INDIRECT("progress!b"&amp;(Progress!$D$113-1)),MATCH(LARGE(INDIRECT("progress!AN"&amp;Progress!$D$113&amp;":AN"&amp;Progress!$E$113),$A9),INDIRECT("progress!AN"&amp;Progress!$D$113&amp;":AN"&amp;Progress!$E$113),0),0)</f>
        <v>#NUM!</v>
      </c>
      <c r="F9" s="8" t="e">
        <f ca="1">OFFSET(INDIRECT("progress!b"&amp;(Progress!$D$114-1)),MATCH(LARGE(INDIRECT("progress!AN"&amp;Progress!$D$114&amp;":AN"&amp;Progress!$E$114),$A9),INDIRECT("progress!AN"&amp;Progress!$D$114&amp;":AN"&amp;Progress!$E$114),0),0)</f>
        <v>#NUM!</v>
      </c>
      <c r="G9" s="8" t="e">
        <f ca="1">OFFSET(INDIRECT("progress!b"&amp;(Progress!$D$115-1)),MATCH(LARGE(INDIRECT("progress!AN"&amp;Progress!$D$115&amp;":AN"&amp;Progress!$E$115),$A9),INDIRECT("progress!AN"&amp;Progress!$D$115&amp;":AN"&amp;Progress!$E$115),0),0)</f>
        <v>#NUM!</v>
      </c>
      <c r="H9" s="8" t="e">
        <f ca="1">OFFSET(INDIRECT("progress!b"&amp;(Progress!$D$116-1)),MATCH(LARGE(INDIRECT("progress!AN"&amp;Progress!$D$116&amp;":AN"&amp;Progress!$E$116),$A9),INDIRECT("progress!AN"&amp;Progress!$D$116&amp;":AN"&amp;Progress!$E$116),0),0)</f>
        <v>#NUM!</v>
      </c>
      <c r="I9" s="8" t="e">
        <f ca="1">OFFSET(INDIRECT("progress!b"&amp;(Progress!$D$117-1)),MATCH(LARGE(INDIRECT("progress!AN"&amp;Progress!$D$117&amp;":AN"&amp;Progress!$E$117),$A9),INDIRECT("progress!AN"&amp;Progress!$D$117&amp;":AN"&amp;Progress!$E$117),0),0)</f>
        <v>#VALUE!</v>
      </c>
    </row>
    <row r="10" spans="1:9" ht="16.5">
      <c r="A10" s="39">
        <v>9</v>
      </c>
      <c r="B10" s="8" t="e">
        <f ca="1">OFFSET(INDIRECT("progress!b"&amp;(Progress!$D$110-1)),MATCH(LARGE(INDIRECT("progress!AN"&amp;Progress!$D$110&amp;":AN"&amp;Progress!$E$110),$A10),INDIRECT("progress!AN"&amp;Progress!$D$110&amp;":AN"&amp;Progress!$E$110),0),0)</f>
        <v>#NUM!</v>
      </c>
      <c r="C10" s="8">
        <f ca="1">OFFSET(INDIRECT("progress!b"&amp;(Progress!$D$111-1)),MATCH(LARGE(INDIRECT("progress!AN"&amp;Progress!$D$111&amp;":AN"&amp;Progress!$E$111),$A10),INDIRECT("progress!AN"&amp;Progress!$D$111&amp;":AN"&amp;Progress!$E$111),0),0)</f>
        <v>1218</v>
      </c>
      <c r="D10" s="8">
        <f ca="1">OFFSET(INDIRECT("progress!b"&amp;(Progress!$D$112-1)),MATCH(LARGE(INDIRECT("progress!AN"&amp;Progress!$D$112&amp;":AN"&amp;Progress!$E$112),$A10),INDIRECT("progress!AN"&amp;Progress!$D$112&amp;":AN"&amp;Progress!$E$112),0),0)</f>
        <v>1319</v>
      </c>
      <c r="E10" s="8" t="e">
        <f ca="1">OFFSET(INDIRECT("progress!b"&amp;(Progress!$D$113-1)),MATCH(LARGE(INDIRECT("progress!AN"&amp;Progress!$D$113&amp;":AN"&amp;Progress!$E$113),$A10),INDIRECT("progress!AN"&amp;Progress!$D$113&amp;":AN"&amp;Progress!$E$113),0),0)</f>
        <v>#NUM!</v>
      </c>
      <c r="F10" s="8" t="e">
        <f ca="1">OFFSET(INDIRECT("progress!b"&amp;(Progress!$D$114-1)),MATCH(LARGE(INDIRECT("progress!AN"&amp;Progress!$D$114&amp;":AN"&amp;Progress!$E$114),$A10),INDIRECT("progress!AN"&amp;Progress!$D$114&amp;":AN"&amp;Progress!$E$114),0),0)</f>
        <v>#NUM!</v>
      </c>
      <c r="G10" s="8" t="e">
        <f ca="1">OFFSET(INDIRECT("progress!b"&amp;(Progress!$D$115-1)),MATCH(LARGE(INDIRECT("progress!AN"&amp;Progress!$D$115&amp;":AN"&amp;Progress!$E$115),$A10),INDIRECT("progress!AN"&amp;Progress!$D$115&amp;":AN"&amp;Progress!$E$115),0),0)</f>
        <v>#NUM!</v>
      </c>
      <c r="H10" s="8" t="e">
        <f ca="1">OFFSET(INDIRECT("progress!b"&amp;(Progress!$D$116-1)),MATCH(LARGE(INDIRECT("progress!AN"&amp;Progress!$D$116&amp;":AN"&amp;Progress!$E$116),$A10),INDIRECT("progress!AN"&amp;Progress!$D$116&amp;":AN"&amp;Progress!$E$116),0),0)</f>
        <v>#NUM!</v>
      </c>
      <c r="I10" s="8" t="e">
        <f ca="1">OFFSET(INDIRECT("progress!b"&amp;(Progress!$D$117-1)),MATCH(LARGE(INDIRECT("progress!AN"&amp;Progress!$D$117&amp;":AN"&amp;Progress!$E$117),$A10),INDIRECT("progress!AN"&amp;Progress!$D$117&amp;":AN"&amp;Progress!$E$117),0),0)</f>
        <v>#VALUE!</v>
      </c>
    </row>
    <row r="11" spans="1:9" ht="16.5">
      <c r="A11" s="39">
        <v>10</v>
      </c>
      <c r="B11" s="8" t="e">
        <f ca="1">OFFSET(INDIRECT("progress!b"&amp;(Progress!$D$110-1)),MATCH(LARGE(INDIRECT("progress!AN"&amp;Progress!$D$110&amp;":AN"&amp;Progress!$E$110),$A11),INDIRECT("progress!AN"&amp;Progress!$D$110&amp;":AN"&amp;Progress!$E$110),0),0)</f>
        <v>#NUM!</v>
      </c>
      <c r="C11" s="8">
        <f ca="1">OFFSET(INDIRECT("progress!b"&amp;(Progress!$D$111-1)),MATCH(LARGE(INDIRECT("progress!AN"&amp;Progress!$D$111&amp;":AN"&amp;Progress!$E$111),$A11),INDIRECT("progress!AN"&amp;Progress!$D$111&amp;":AN"&amp;Progress!$E$111),0),0)</f>
        <v>1209</v>
      </c>
      <c r="D11" s="8">
        <f ca="1">OFFSET(INDIRECT("progress!b"&amp;(Progress!$D$112-1)),MATCH(LARGE(INDIRECT("progress!AN"&amp;Progress!$D$112&amp;":AN"&amp;Progress!$E$112),$A11),INDIRECT("progress!AN"&amp;Progress!$D$112&amp;":AN"&amp;Progress!$E$112),0),0)</f>
        <v>1302</v>
      </c>
      <c r="E11" s="8" t="e">
        <f ca="1">OFFSET(INDIRECT("progress!b"&amp;(Progress!$D$113-1)),MATCH(LARGE(INDIRECT("progress!AN"&amp;Progress!$D$113&amp;":AN"&amp;Progress!$E$113),$A11),INDIRECT("progress!AN"&amp;Progress!$D$113&amp;":AN"&amp;Progress!$E$113),0),0)</f>
        <v>#NUM!</v>
      </c>
      <c r="F11" s="8" t="e">
        <f ca="1">OFFSET(INDIRECT("progress!b"&amp;(Progress!$D$114-1)),MATCH(LARGE(INDIRECT("progress!AN"&amp;Progress!$D$114&amp;":AN"&amp;Progress!$E$114),$A11),INDIRECT("progress!AN"&amp;Progress!$D$114&amp;":AN"&amp;Progress!$E$114),0),0)</f>
        <v>#NUM!</v>
      </c>
      <c r="G11" s="8" t="e">
        <f ca="1">OFFSET(INDIRECT("progress!b"&amp;(Progress!$D$115-1)),MATCH(LARGE(INDIRECT("progress!AN"&amp;Progress!$D$115&amp;":AN"&amp;Progress!$E$115),$A11),INDIRECT("progress!AN"&amp;Progress!$D$115&amp;":AN"&amp;Progress!$E$115),0),0)</f>
        <v>#NUM!</v>
      </c>
      <c r="H11" s="8" t="e">
        <f ca="1">OFFSET(INDIRECT("progress!b"&amp;(Progress!$D$116-1)),MATCH(LARGE(INDIRECT("progress!AN"&amp;Progress!$D$116&amp;":AN"&amp;Progress!$E$116),$A11),INDIRECT("progress!AN"&amp;Progress!$D$116&amp;":AN"&amp;Progress!$E$116),0),0)</f>
        <v>#NUM!</v>
      </c>
      <c r="I11" s="8" t="e">
        <f ca="1">OFFSET(INDIRECT("progress!b"&amp;(Progress!$D$117-1)),MATCH(LARGE(INDIRECT("progress!AN"&amp;Progress!$D$117&amp;":AN"&amp;Progress!$E$117),$A11),INDIRECT("progress!AN"&amp;Progress!$D$117&amp;":AN"&amp;Progress!$E$117),0),0)</f>
        <v>#VALUE!</v>
      </c>
    </row>
    <row r="12" spans="1:9" ht="16.5">
      <c r="A12" s="39">
        <v>11</v>
      </c>
      <c r="B12" s="8" t="e">
        <f ca="1">OFFSET(INDIRECT("progress!b"&amp;(Progress!$D$110-1)),MATCH(LARGE(INDIRECT("progress!AN"&amp;Progress!$D$110&amp;":AN"&amp;Progress!$E$110),$A12),INDIRECT("progress!AN"&amp;Progress!$D$110&amp;":AN"&amp;Progress!$E$110),0),0)</f>
        <v>#NUM!</v>
      </c>
      <c r="C12" s="8">
        <f ca="1">OFFSET(INDIRECT("progress!b"&amp;(Progress!$D$111-1)),MATCH(LARGE(INDIRECT("progress!AN"&amp;Progress!$D$111&amp;":AN"&amp;Progress!$E$111),$A12),INDIRECT("progress!AN"&amp;Progress!$D$111&amp;":AN"&amp;Progress!$E$111),0),0)</f>
        <v>1213</v>
      </c>
      <c r="D12" s="8">
        <f ca="1">OFFSET(INDIRECT("progress!b"&amp;(Progress!$D$112-1)),MATCH(LARGE(INDIRECT("progress!AN"&amp;Progress!$D$112&amp;":AN"&amp;Progress!$E$112),$A12),INDIRECT("progress!AN"&amp;Progress!$D$112&amp;":AN"&amp;Progress!$E$112),0),0)</f>
        <v>1327</v>
      </c>
      <c r="E12" s="8" t="e">
        <f ca="1">OFFSET(INDIRECT("progress!b"&amp;(Progress!$D$113-1)),MATCH(LARGE(INDIRECT("progress!AN"&amp;Progress!$D$113&amp;":AN"&amp;Progress!$E$113),$A12),INDIRECT("progress!AN"&amp;Progress!$D$113&amp;":AN"&amp;Progress!$E$113),0),0)</f>
        <v>#NUM!</v>
      </c>
      <c r="F12" s="8" t="e">
        <f ca="1">OFFSET(INDIRECT("progress!b"&amp;(Progress!$D$114-1)),MATCH(LARGE(INDIRECT("progress!AN"&amp;Progress!$D$114&amp;":AN"&amp;Progress!$E$114),$A12),INDIRECT("progress!AN"&amp;Progress!$D$114&amp;":AN"&amp;Progress!$E$114),0),0)</f>
        <v>#NUM!</v>
      </c>
      <c r="G12" s="8" t="e">
        <f ca="1">OFFSET(INDIRECT("progress!b"&amp;(Progress!$D$115-1)),MATCH(LARGE(INDIRECT("progress!AN"&amp;Progress!$D$115&amp;":AN"&amp;Progress!$E$115),$A12),INDIRECT("progress!AN"&amp;Progress!$D$115&amp;":AN"&amp;Progress!$E$115),0),0)</f>
        <v>#NUM!</v>
      </c>
      <c r="H12" s="8" t="e">
        <f ca="1">OFFSET(INDIRECT("progress!b"&amp;(Progress!$D$116-1)),MATCH(LARGE(INDIRECT("progress!AN"&amp;Progress!$D$116&amp;":AN"&amp;Progress!$E$116),$A12),INDIRECT("progress!AN"&amp;Progress!$D$116&amp;":AN"&amp;Progress!$E$116),0),0)</f>
        <v>#NUM!</v>
      </c>
      <c r="I12" s="8" t="e">
        <f ca="1">OFFSET(INDIRECT("progress!b"&amp;(Progress!$D$117-1)),MATCH(LARGE(INDIRECT("progress!AN"&amp;Progress!$D$117&amp;":AN"&amp;Progress!$E$117),$A12),INDIRECT("progress!AN"&amp;Progress!$D$117&amp;":AN"&amp;Progress!$E$117),0),0)</f>
        <v>#VALUE!</v>
      </c>
    </row>
    <row r="13" spans="1:9" ht="16.5">
      <c r="A13" s="39">
        <v>12</v>
      </c>
      <c r="B13" s="8" t="e">
        <f ca="1">OFFSET(INDIRECT("progress!b"&amp;(Progress!$D$110-1)),MATCH(LARGE(INDIRECT("progress!AN"&amp;Progress!$D$110&amp;":AN"&amp;Progress!$E$110),$A13),INDIRECT("progress!AN"&amp;Progress!$D$110&amp;":AN"&amp;Progress!$E$110),0),0)</f>
        <v>#NUM!</v>
      </c>
      <c r="C13" s="8">
        <f ca="1">OFFSET(INDIRECT("progress!b"&amp;(Progress!$D$111-1)),MATCH(LARGE(INDIRECT("progress!AN"&amp;Progress!$D$111&amp;":AN"&amp;Progress!$E$111),$A13),INDIRECT("progress!AN"&amp;Progress!$D$111&amp;":AN"&amp;Progress!$E$111),0),0)</f>
        <v>1212</v>
      </c>
      <c r="D13" s="8">
        <f ca="1">OFFSET(INDIRECT("progress!b"&amp;(Progress!$D$112-1)),MATCH(LARGE(INDIRECT("progress!AN"&amp;Progress!$D$112&amp;":AN"&amp;Progress!$E$112),$A13),INDIRECT("progress!AN"&amp;Progress!$D$112&amp;":AN"&amp;Progress!$E$112),0),0)</f>
        <v>1316</v>
      </c>
      <c r="E13" s="8" t="e">
        <f ca="1">OFFSET(INDIRECT("progress!b"&amp;(Progress!$D$113-1)),MATCH(LARGE(INDIRECT("progress!AN"&amp;Progress!$D$113&amp;":AN"&amp;Progress!$E$113),$A13),INDIRECT("progress!AN"&amp;Progress!$D$113&amp;":AN"&amp;Progress!$E$113),0),0)</f>
        <v>#NUM!</v>
      </c>
      <c r="F13" s="8" t="e">
        <f ca="1">OFFSET(INDIRECT("progress!b"&amp;(Progress!$D$114-1)),MATCH(LARGE(INDIRECT("progress!AN"&amp;Progress!$D$114&amp;":AN"&amp;Progress!$E$114),$A13),INDIRECT("progress!AN"&amp;Progress!$D$114&amp;":AN"&amp;Progress!$E$114),0),0)</f>
        <v>#NUM!</v>
      </c>
      <c r="G13" s="8" t="e">
        <f ca="1">OFFSET(INDIRECT("progress!b"&amp;(Progress!$D$115-1)),MATCH(LARGE(INDIRECT("progress!AN"&amp;Progress!$D$115&amp;":AN"&amp;Progress!$E$115),$A13),INDIRECT("progress!AN"&amp;Progress!$D$115&amp;":AN"&amp;Progress!$E$115),0),0)</f>
        <v>#NUM!</v>
      </c>
      <c r="H13" s="8" t="e">
        <f ca="1">OFFSET(INDIRECT("progress!b"&amp;(Progress!$D$116-1)),MATCH(LARGE(INDIRECT("progress!AN"&amp;Progress!$D$116&amp;":AN"&amp;Progress!$E$116),$A13),INDIRECT("progress!AN"&amp;Progress!$D$116&amp;":AN"&amp;Progress!$E$116),0),0)</f>
        <v>#NUM!</v>
      </c>
      <c r="I13" s="8" t="e">
        <f ca="1">OFFSET(INDIRECT("progress!b"&amp;(Progress!$D$117-1)),MATCH(LARGE(INDIRECT("progress!AN"&amp;Progress!$D$117&amp;":AN"&amp;Progress!$E$117),$A13),INDIRECT("progress!AN"&amp;Progress!$D$117&amp;":AN"&amp;Progress!$E$117),0),0)</f>
        <v>#VALUE!</v>
      </c>
    </row>
    <row r="14" spans="1:9" ht="16.5">
      <c r="A14" s="39">
        <v>13</v>
      </c>
      <c r="B14" s="8" t="e">
        <f ca="1">OFFSET(INDIRECT("progress!b"&amp;(Progress!$D$110-1)),MATCH(LARGE(INDIRECT("progress!AN"&amp;Progress!$D$110&amp;":AN"&amp;Progress!$E$110),$A14),INDIRECT("progress!AN"&amp;Progress!$D$110&amp;":AN"&amp;Progress!$E$110),0),0)</f>
        <v>#NUM!</v>
      </c>
      <c r="C14" s="8">
        <f ca="1">OFFSET(INDIRECT("progress!b"&amp;(Progress!$D$111-1)),MATCH(LARGE(INDIRECT("progress!AN"&amp;Progress!$D$111&amp;":AN"&amp;Progress!$E$111),$A14),INDIRECT("progress!AN"&amp;Progress!$D$111&amp;":AN"&amp;Progress!$E$111),0),0)</f>
        <v>1211</v>
      </c>
      <c r="D14" s="8">
        <f ca="1">OFFSET(INDIRECT("progress!b"&amp;(Progress!$D$112-1)),MATCH(LARGE(INDIRECT("progress!AN"&amp;Progress!$D$112&amp;":AN"&amp;Progress!$E$112),$A14),INDIRECT("progress!AN"&amp;Progress!$D$112&amp;":AN"&amp;Progress!$E$112),0),0)</f>
        <v>1326</v>
      </c>
      <c r="E14" s="8" t="e">
        <f ca="1">OFFSET(INDIRECT("progress!b"&amp;(Progress!$D$113-1)),MATCH(LARGE(INDIRECT("progress!AN"&amp;Progress!$D$113&amp;":AN"&amp;Progress!$E$113),$A14),INDIRECT("progress!AN"&amp;Progress!$D$113&amp;":AN"&amp;Progress!$E$113),0),0)</f>
        <v>#NUM!</v>
      </c>
      <c r="F14" s="8" t="e">
        <f ca="1">OFFSET(INDIRECT("progress!b"&amp;(Progress!$D$114-1)),MATCH(LARGE(INDIRECT("progress!AN"&amp;Progress!$D$114&amp;":AN"&amp;Progress!$E$114),$A14),INDIRECT("progress!AN"&amp;Progress!$D$114&amp;":AN"&amp;Progress!$E$114),0),0)</f>
        <v>#NUM!</v>
      </c>
      <c r="G14" s="8" t="e">
        <f ca="1">OFFSET(INDIRECT("progress!b"&amp;(Progress!$D$115-1)),MATCH(LARGE(INDIRECT("progress!AN"&amp;Progress!$D$115&amp;":AN"&amp;Progress!$E$115),$A14),INDIRECT("progress!AN"&amp;Progress!$D$115&amp;":AN"&amp;Progress!$E$115),0),0)</f>
        <v>#NUM!</v>
      </c>
      <c r="H14" s="8" t="e">
        <f ca="1">OFFSET(INDIRECT("progress!b"&amp;(Progress!$D$116-1)),MATCH(LARGE(INDIRECT("progress!AN"&amp;Progress!$D$116&amp;":AN"&amp;Progress!$E$116),$A14),INDIRECT("progress!AN"&amp;Progress!$D$116&amp;":AN"&amp;Progress!$E$116),0),0)</f>
        <v>#NUM!</v>
      </c>
      <c r="I14" s="8" t="e">
        <f ca="1">OFFSET(INDIRECT("progress!b"&amp;(Progress!$D$117-1)),MATCH(LARGE(INDIRECT("progress!AN"&amp;Progress!$D$117&amp;":AN"&amp;Progress!$E$117),$A14),INDIRECT("progress!AN"&amp;Progress!$D$117&amp;":AN"&amp;Progress!$E$117),0),0)</f>
        <v>#VALUE!</v>
      </c>
    </row>
    <row r="15" spans="1:9" ht="16.5">
      <c r="A15" s="39">
        <v>14</v>
      </c>
      <c r="B15" s="8" t="e">
        <f ca="1">OFFSET(INDIRECT("progress!b"&amp;(Progress!$D$110-1)),MATCH(LARGE(INDIRECT("progress!AN"&amp;Progress!$D$110&amp;":AN"&amp;Progress!$E$110),$A15),INDIRECT("progress!AN"&amp;Progress!$D$110&amp;":AN"&amp;Progress!$E$110),0),0)</f>
        <v>#NUM!</v>
      </c>
      <c r="C15" s="8">
        <f ca="1">OFFSET(INDIRECT("progress!b"&amp;(Progress!$D$111-1)),MATCH(LARGE(INDIRECT("progress!AN"&amp;Progress!$D$111&amp;":AN"&amp;Progress!$E$111),$A15),INDIRECT("progress!AN"&amp;Progress!$D$111&amp;":AN"&amp;Progress!$E$111),0),0)</f>
        <v>1202</v>
      </c>
      <c r="D15" s="8">
        <f ca="1">OFFSET(INDIRECT("progress!b"&amp;(Progress!$D$112-1)),MATCH(LARGE(INDIRECT("progress!AN"&amp;Progress!$D$112&amp;":AN"&amp;Progress!$E$112),$A15),INDIRECT("progress!AN"&amp;Progress!$D$112&amp;":AN"&amp;Progress!$E$112),0),0)</f>
        <v>1322</v>
      </c>
      <c r="E15" s="8" t="e">
        <f ca="1">OFFSET(INDIRECT("progress!b"&amp;(Progress!$D$113-1)),MATCH(LARGE(INDIRECT("progress!AN"&amp;Progress!$D$113&amp;":AN"&amp;Progress!$E$113),$A15),INDIRECT("progress!AN"&amp;Progress!$D$113&amp;":AN"&amp;Progress!$E$113),0),0)</f>
        <v>#NUM!</v>
      </c>
      <c r="F15" s="8" t="e">
        <f ca="1">OFFSET(INDIRECT("progress!b"&amp;(Progress!$D$114-1)),MATCH(LARGE(INDIRECT("progress!AN"&amp;Progress!$D$114&amp;":AN"&amp;Progress!$E$114),$A15),INDIRECT("progress!AN"&amp;Progress!$D$114&amp;":AN"&amp;Progress!$E$114),0),0)</f>
        <v>#NUM!</v>
      </c>
      <c r="G15" s="8" t="e">
        <f ca="1">OFFSET(INDIRECT("progress!b"&amp;(Progress!$D$115-1)),MATCH(LARGE(INDIRECT("progress!AN"&amp;Progress!$D$115&amp;":AN"&amp;Progress!$E$115),$A15),INDIRECT("progress!AN"&amp;Progress!$D$115&amp;":AN"&amp;Progress!$E$115),0),0)</f>
        <v>#NUM!</v>
      </c>
      <c r="H15" s="8" t="e">
        <f ca="1">OFFSET(INDIRECT("progress!b"&amp;(Progress!$D$116-1)),MATCH(LARGE(INDIRECT("progress!AN"&amp;Progress!$D$116&amp;":AN"&amp;Progress!$E$116),$A15),INDIRECT("progress!AN"&amp;Progress!$D$116&amp;":AN"&amp;Progress!$E$116),0),0)</f>
        <v>#NUM!</v>
      </c>
      <c r="I15" s="8" t="e">
        <f ca="1">OFFSET(INDIRECT("progress!b"&amp;(Progress!$D$117-1)),MATCH(LARGE(INDIRECT("progress!AN"&amp;Progress!$D$117&amp;":AN"&amp;Progress!$E$117),$A15),INDIRECT("progress!AN"&amp;Progress!$D$117&amp;":AN"&amp;Progress!$E$117),0),0)</f>
        <v>#VALUE!</v>
      </c>
    </row>
    <row r="16" spans="1:9" ht="16.5">
      <c r="A16" s="39">
        <v>15</v>
      </c>
      <c r="B16" s="8" t="e">
        <f ca="1">OFFSET(INDIRECT("progress!b"&amp;(Progress!$D$110-1)),MATCH(LARGE(INDIRECT("progress!AN"&amp;Progress!$D$110&amp;":AN"&amp;Progress!$E$110),$A16),INDIRECT("progress!AN"&amp;Progress!$D$110&amp;":AN"&amp;Progress!$E$110),0),0)</f>
        <v>#NUM!</v>
      </c>
      <c r="C16" s="8">
        <f ca="1">OFFSET(INDIRECT("progress!b"&amp;(Progress!$D$111-1)),MATCH(LARGE(INDIRECT("progress!AN"&amp;Progress!$D$111&amp;":AN"&amp;Progress!$E$111),$A16),INDIRECT("progress!AN"&amp;Progress!$D$111&amp;":AN"&amp;Progress!$E$111),0),0)</f>
        <v>1203</v>
      </c>
      <c r="D16" s="8">
        <f ca="1">OFFSET(INDIRECT("progress!b"&amp;(Progress!$D$112-1)),MATCH(LARGE(INDIRECT("progress!AN"&amp;Progress!$D$112&amp;":AN"&amp;Progress!$E$112),$A16),INDIRECT("progress!AN"&amp;Progress!$D$112&amp;":AN"&amp;Progress!$E$112),0),0)</f>
        <v>1307</v>
      </c>
      <c r="E16" s="8" t="e">
        <f ca="1">OFFSET(INDIRECT("progress!b"&amp;(Progress!$D$113-1)),MATCH(LARGE(INDIRECT("progress!AN"&amp;Progress!$D$113&amp;":AN"&amp;Progress!$E$113),$A16),INDIRECT("progress!AN"&amp;Progress!$D$113&amp;":AN"&amp;Progress!$E$113),0),0)</f>
        <v>#NUM!</v>
      </c>
      <c r="F16" s="8" t="e">
        <f ca="1">OFFSET(INDIRECT("progress!b"&amp;(Progress!$D$114-1)),MATCH(LARGE(INDIRECT("progress!AN"&amp;Progress!$D$114&amp;":AN"&amp;Progress!$E$114),$A16),INDIRECT("progress!AN"&amp;Progress!$D$114&amp;":AN"&amp;Progress!$E$114),0),0)</f>
        <v>#NUM!</v>
      </c>
      <c r="G16" s="8" t="e">
        <f ca="1">OFFSET(INDIRECT("progress!b"&amp;(Progress!$D$115-1)),MATCH(LARGE(INDIRECT("progress!AN"&amp;Progress!$D$115&amp;":AN"&amp;Progress!$E$115),$A16),INDIRECT("progress!AN"&amp;Progress!$D$115&amp;":AN"&amp;Progress!$E$115),0),0)</f>
        <v>#NUM!</v>
      </c>
      <c r="H16" s="8" t="e">
        <f ca="1">OFFSET(INDIRECT("progress!b"&amp;(Progress!$D$116-1)),MATCH(LARGE(INDIRECT("progress!AN"&amp;Progress!$D$116&amp;":AN"&amp;Progress!$E$116),$A16),INDIRECT("progress!AN"&amp;Progress!$D$116&amp;":AN"&amp;Progress!$E$116),0),0)</f>
        <v>#NUM!</v>
      </c>
      <c r="I16" s="8" t="e">
        <f ca="1">OFFSET(INDIRECT("progress!b"&amp;(Progress!$D$117-1)),MATCH(LARGE(INDIRECT("progress!AN"&amp;Progress!$D$117&amp;":AN"&amp;Progress!$E$117),$A16),INDIRECT("progress!AN"&amp;Progress!$D$117&amp;":AN"&amp;Progress!$E$117),0),0)</f>
        <v>#VALUE!</v>
      </c>
    </row>
    <row r="17" spans="1:9" ht="16.5">
      <c r="A17" s="39">
        <v>16</v>
      </c>
      <c r="B17" s="8" t="e">
        <f ca="1">OFFSET(INDIRECT("progress!b"&amp;(Progress!$D$110-1)),MATCH(LARGE(INDIRECT("progress!AN"&amp;Progress!$D$110&amp;":AN"&amp;Progress!$E$110),$A17),INDIRECT("progress!AN"&amp;Progress!$D$110&amp;":AN"&amp;Progress!$E$110),0),0)</f>
        <v>#NUM!</v>
      </c>
      <c r="C17" s="8">
        <f ca="1">OFFSET(INDIRECT("progress!b"&amp;(Progress!$D$111-1)),MATCH(LARGE(INDIRECT("progress!AN"&amp;Progress!$D$111&amp;":AN"&amp;Progress!$E$111),$A17),INDIRECT("progress!AN"&amp;Progress!$D$111&amp;":AN"&amp;Progress!$E$111),0),0)</f>
        <v>1208</v>
      </c>
      <c r="D17" s="8">
        <f ca="1">OFFSET(INDIRECT("progress!b"&amp;(Progress!$D$112-1)),MATCH(LARGE(INDIRECT("progress!AN"&amp;Progress!$D$112&amp;":AN"&amp;Progress!$E$112),$A17),INDIRECT("progress!AN"&amp;Progress!$D$112&amp;":AN"&amp;Progress!$E$112),0),0)</f>
        <v>1314</v>
      </c>
      <c r="E17" s="8" t="e">
        <f ca="1">OFFSET(INDIRECT("progress!b"&amp;(Progress!$D$113-1)),MATCH(LARGE(INDIRECT("progress!AN"&amp;Progress!$D$113&amp;":AN"&amp;Progress!$E$113),$A17),INDIRECT("progress!AN"&amp;Progress!$D$113&amp;":AN"&amp;Progress!$E$113),0),0)</f>
        <v>#NUM!</v>
      </c>
      <c r="F17" s="8" t="e">
        <f ca="1">OFFSET(INDIRECT("progress!b"&amp;(Progress!$D$114-1)),MATCH(LARGE(INDIRECT("progress!AN"&amp;Progress!$D$114&amp;":AN"&amp;Progress!$E$114),$A17),INDIRECT("progress!AN"&amp;Progress!$D$114&amp;":AN"&amp;Progress!$E$114),0),0)</f>
        <v>#NUM!</v>
      </c>
      <c r="G17" s="8" t="e">
        <f ca="1">OFFSET(INDIRECT("progress!b"&amp;(Progress!$D$115-1)),MATCH(LARGE(INDIRECT("progress!AN"&amp;Progress!$D$115&amp;":AN"&amp;Progress!$E$115),$A17),INDIRECT("progress!AN"&amp;Progress!$D$115&amp;":AN"&amp;Progress!$E$115),0),0)</f>
        <v>#NUM!</v>
      </c>
      <c r="H17" s="8" t="e">
        <f ca="1">OFFSET(INDIRECT("progress!b"&amp;(Progress!$D$116-1)),MATCH(LARGE(INDIRECT("progress!AN"&amp;Progress!$D$116&amp;":AN"&amp;Progress!$E$116),$A17),INDIRECT("progress!AN"&amp;Progress!$D$116&amp;":AN"&amp;Progress!$E$116),0),0)</f>
        <v>#NUM!</v>
      </c>
      <c r="I17" s="8" t="e">
        <f ca="1">OFFSET(INDIRECT("progress!b"&amp;(Progress!$D$117-1)),MATCH(LARGE(INDIRECT("progress!AN"&amp;Progress!$D$117&amp;":AN"&amp;Progress!$E$117),$A17),INDIRECT("progress!AN"&amp;Progress!$D$117&amp;":AN"&amp;Progress!$E$117),0),0)</f>
        <v>#VALUE!</v>
      </c>
    </row>
    <row r="18" spans="1:9" ht="16.5">
      <c r="A18" s="39">
        <v>17</v>
      </c>
      <c r="B18" s="8" t="e">
        <f ca="1">OFFSET(INDIRECT("progress!b"&amp;(Progress!$D$110-1)),MATCH(LARGE(INDIRECT("progress!AN"&amp;Progress!$D$110&amp;":AN"&amp;Progress!$E$110),$A18),INDIRECT("progress!AN"&amp;Progress!$D$110&amp;":AN"&amp;Progress!$E$110),0),0)</f>
        <v>#NUM!</v>
      </c>
      <c r="C18" s="8">
        <f ca="1">OFFSET(INDIRECT("progress!b"&amp;(Progress!$D$111-1)),MATCH(LARGE(INDIRECT("progress!AN"&amp;Progress!$D$111&amp;":AN"&amp;Progress!$E$111),$A18),INDIRECT("progress!AN"&amp;Progress!$D$111&amp;":AN"&amp;Progress!$E$111),0),0)</f>
        <v>1210</v>
      </c>
      <c r="D18" s="8">
        <f ca="1">OFFSET(INDIRECT("progress!b"&amp;(Progress!$D$112-1)),MATCH(LARGE(INDIRECT("progress!AN"&amp;Progress!$D$112&amp;":AN"&amp;Progress!$E$112),$A18),INDIRECT("progress!AN"&amp;Progress!$D$112&amp;":AN"&amp;Progress!$E$112),0),0)</f>
        <v>1309</v>
      </c>
      <c r="E18" s="8" t="e">
        <f ca="1">OFFSET(INDIRECT("progress!b"&amp;(Progress!$D$113-1)),MATCH(LARGE(INDIRECT("progress!AN"&amp;Progress!$D$113&amp;":AN"&amp;Progress!$E$113),$A18),INDIRECT("progress!AN"&amp;Progress!$D$113&amp;":AN"&amp;Progress!$E$113),0),0)</f>
        <v>#NUM!</v>
      </c>
      <c r="F18" s="8" t="e">
        <f ca="1">OFFSET(INDIRECT("progress!b"&amp;(Progress!$D$114-1)),MATCH(LARGE(INDIRECT("progress!AN"&amp;Progress!$D$114&amp;":AN"&amp;Progress!$E$114),$A18),INDIRECT("progress!AN"&amp;Progress!$D$114&amp;":AN"&amp;Progress!$E$114),0),0)</f>
        <v>#NUM!</v>
      </c>
      <c r="G18" s="8" t="e">
        <f ca="1">OFFSET(INDIRECT("progress!b"&amp;(Progress!$D$115-1)),MATCH(LARGE(INDIRECT("progress!AN"&amp;Progress!$D$115&amp;":AN"&amp;Progress!$E$115),$A18),INDIRECT("progress!AN"&amp;Progress!$D$115&amp;":AN"&amp;Progress!$E$115),0),0)</f>
        <v>#NUM!</v>
      </c>
      <c r="H18" s="8" t="e">
        <f ca="1">OFFSET(INDIRECT("progress!b"&amp;(Progress!$D$116-1)),MATCH(LARGE(INDIRECT("progress!AN"&amp;Progress!$D$116&amp;":AN"&amp;Progress!$E$116),$A18),INDIRECT("progress!AN"&amp;Progress!$D$116&amp;":AN"&amp;Progress!$E$116),0),0)</f>
        <v>#NUM!</v>
      </c>
      <c r="I18" s="8" t="e">
        <f ca="1">OFFSET(INDIRECT("progress!b"&amp;(Progress!$D$117-1)),MATCH(LARGE(INDIRECT("progress!AN"&amp;Progress!$D$117&amp;":AN"&amp;Progress!$E$117),$A18),INDIRECT("progress!AN"&amp;Progress!$D$117&amp;":AN"&amp;Progress!$E$117),0),0)</f>
        <v>#VALUE!</v>
      </c>
    </row>
    <row r="19" spans="1:9" ht="16.5">
      <c r="A19" s="39">
        <v>18</v>
      </c>
      <c r="B19" s="8" t="e">
        <f ca="1">OFFSET(INDIRECT("progress!b"&amp;(Progress!$D$110-1)),MATCH(LARGE(INDIRECT("progress!AN"&amp;Progress!$D$110&amp;":AN"&amp;Progress!$E$110),$A19),INDIRECT("progress!AN"&amp;Progress!$D$110&amp;":AN"&amp;Progress!$E$110),0),0)</f>
        <v>#NUM!</v>
      </c>
      <c r="C19" s="8">
        <f ca="1">OFFSET(INDIRECT("progress!b"&amp;(Progress!$D$111-1)),MATCH(LARGE(INDIRECT("progress!AN"&amp;Progress!$D$111&amp;":AN"&amp;Progress!$E$111),$A19),INDIRECT("progress!AN"&amp;Progress!$D$111&amp;":AN"&amp;Progress!$E$111),0),0)</f>
        <v>1204</v>
      </c>
      <c r="D19" s="8">
        <f ca="1">OFFSET(INDIRECT("progress!b"&amp;(Progress!$D$112-1)),MATCH(LARGE(INDIRECT("progress!AN"&amp;Progress!$D$112&amp;":AN"&amp;Progress!$E$112),$A19),INDIRECT("progress!AN"&amp;Progress!$D$112&amp;":AN"&amp;Progress!$E$112),0),0)</f>
        <v>1308</v>
      </c>
      <c r="E19" s="8" t="e">
        <f ca="1">OFFSET(INDIRECT("progress!b"&amp;(Progress!$D$113-1)),MATCH(LARGE(INDIRECT("progress!AN"&amp;Progress!$D$113&amp;":AN"&amp;Progress!$E$113),$A19),INDIRECT("progress!AN"&amp;Progress!$D$113&amp;":AN"&amp;Progress!$E$113),0),0)</f>
        <v>#NUM!</v>
      </c>
      <c r="F19" s="8" t="e">
        <f ca="1">OFFSET(INDIRECT("progress!b"&amp;(Progress!$D$114-1)),MATCH(LARGE(INDIRECT("progress!AN"&amp;Progress!$D$114&amp;":AN"&amp;Progress!$E$114),$A19),INDIRECT("progress!AN"&amp;Progress!$D$114&amp;":AN"&amp;Progress!$E$114),0),0)</f>
        <v>#NUM!</v>
      </c>
      <c r="G19" s="8" t="e">
        <f ca="1">OFFSET(INDIRECT("progress!b"&amp;(Progress!$D$115-1)),MATCH(LARGE(INDIRECT("progress!AN"&amp;Progress!$D$115&amp;":AN"&amp;Progress!$E$115),$A19),INDIRECT("progress!AN"&amp;Progress!$D$115&amp;":AN"&amp;Progress!$E$115),0),0)</f>
        <v>#NUM!</v>
      </c>
      <c r="H19" s="8" t="e">
        <f ca="1">OFFSET(INDIRECT("progress!b"&amp;(Progress!$D$116-1)),MATCH(LARGE(INDIRECT("progress!AN"&amp;Progress!$D$116&amp;":AN"&amp;Progress!$E$116),$A19),INDIRECT("progress!AN"&amp;Progress!$D$116&amp;":AN"&amp;Progress!$E$116),0),0)</f>
        <v>#NUM!</v>
      </c>
      <c r="I19" s="8" t="e">
        <f ca="1">OFFSET(INDIRECT("progress!b"&amp;(Progress!$D$117-1)),MATCH(LARGE(INDIRECT("progress!AN"&amp;Progress!$D$117&amp;":AN"&amp;Progress!$E$117),$A19),INDIRECT("progress!AN"&amp;Progress!$D$117&amp;":AN"&amp;Progress!$E$117),0),0)</f>
        <v>#VALUE!</v>
      </c>
    </row>
    <row r="20" spans="1:9" ht="16.5">
      <c r="A20" s="39">
        <v>19</v>
      </c>
      <c r="B20" s="8" t="e">
        <f ca="1">OFFSET(INDIRECT("progress!b"&amp;(Progress!$D$110-1)),MATCH(LARGE(INDIRECT("progress!AN"&amp;Progress!$D$110&amp;":AN"&amp;Progress!$E$110),$A20),INDIRECT("progress!AN"&amp;Progress!$D$110&amp;":AN"&amp;Progress!$E$110),0),0)</f>
        <v>#NUM!</v>
      </c>
      <c r="C20" s="8" t="e">
        <f ca="1">OFFSET(INDIRECT("progress!b"&amp;(Progress!$D$111-1)),MATCH(LARGE(INDIRECT("progress!AN"&amp;Progress!$D$111&amp;":AN"&amp;Progress!$E$111),$A20),INDIRECT("progress!AN"&amp;Progress!$D$111&amp;":AN"&amp;Progress!$E$111),0),0)</f>
        <v>#NUM!</v>
      </c>
      <c r="D20" s="8">
        <f ca="1">OFFSET(INDIRECT("progress!b"&amp;(Progress!$D$112-1)),MATCH(LARGE(INDIRECT("progress!AN"&amp;Progress!$D$112&amp;":AN"&amp;Progress!$E$112),$A20),INDIRECT("progress!AN"&amp;Progress!$D$112&amp;":AN"&amp;Progress!$E$112),0),0)</f>
        <v>1321</v>
      </c>
      <c r="E20" s="8" t="e">
        <f ca="1">OFFSET(INDIRECT("progress!b"&amp;(Progress!$D$113-1)),MATCH(LARGE(INDIRECT("progress!AN"&amp;Progress!$D$113&amp;":AN"&amp;Progress!$E$113),$A20),INDIRECT("progress!AN"&amp;Progress!$D$113&amp;":AN"&amp;Progress!$E$113),0),0)</f>
        <v>#NUM!</v>
      </c>
      <c r="F20" s="8" t="e">
        <f ca="1">OFFSET(INDIRECT("progress!b"&amp;(Progress!$D$114-1)),MATCH(LARGE(INDIRECT("progress!AN"&amp;Progress!$D$114&amp;":AN"&amp;Progress!$E$114),$A20),INDIRECT("progress!AN"&amp;Progress!$D$114&amp;":AN"&amp;Progress!$E$114),0),0)</f>
        <v>#NUM!</v>
      </c>
      <c r="G20" s="8" t="e">
        <f ca="1">OFFSET(INDIRECT("progress!b"&amp;(Progress!$D$115-1)),MATCH(LARGE(INDIRECT("progress!AN"&amp;Progress!$D$115&amp;":AN"&amp;Progress!$E$115),$A20),INDIRECT("progress!AN"&amp;Progress!$D$115&amp;":AN"&amp;Progress!$E$115),0),0)</f>
        <v>#NUM!</v>
      </c>
      <c r="H20" s="8" t="e">
        <f ca="1">OFFSET(INDIRECT("progress!b"&amp;(Progress!$D$116-1)),MATCH(LARGE(INDIRECT("progress!AN"&amp;Progress!$D$116&amp;":AN"&amp;Progress!$E$116),$A20),INDIRECT("progress!AN"&amp;Progress!$D$116&amp;":AN"&amp;Progress!$E$116),0),0)</f>
        <v>#NUM!</v>
      </c>
      <c r="I20" s="8" t="e">
        <f ca="1">OFFSET(INDIRECT("progress!b"&amp;(Progress!$D$117-1)),MATCH(LARGE(INDIRECT("progress!AN"&amp;Progress!$D$117&amp;":AN"&amp;Progress!$E$117),$A20),INDIRECT("progress!AN"&amp;Progress!$D$117&amp;":AN"&amp;Progress!$E$117),0),0)</f>
        <v>#VALUE!</v>
      </c>
    </row>
    <row r="21" spans="1:9" ht="16.5">
      <c r="A21" s="39">
        <v>20</v>
      </c>
      <c r="B21" s="8" t="e">
        <f ca="1">OFFSET(INDIRECT("progress!b"&amp;(Progress!$D$110-1)),MATCH(LARGE(INDIRECT("progress!AN"&amp;Progress!$D$110&amp;":AN"&amp;Progress!$E$110),$A21),INDIRECT("progress!AN"&amp;Progress!$D$110&amp;":AN"&amp;Progress!$E$110),0),0)</f>
        <v>#NUM!</v>
      </c>
      <c r="C21" s="8" t="e">
        <f ca="1">OFFSET(INDIRECT("progress!b"&amp;(Progress!$D$111-1)),MATCH(LARGE(INDIRECT("progress!AN"&amp;Progress!$D$111&amp;":AN"&amp;Progress!$E$111),$A21),INDIRECT("progress!AN"&amp;Progress!$D$111&amp;":AN"&amp;Progress!$E$111),0),0)</f>
        <v>#NUM!</v>
      </c>
      <c r="D21" s="8">
        <f ca="1">OFFSET(INDIRECT("progress!b"&amp;(Progress!$D$112-1)),MATCH(LARGE(INDIRECT("progress!AN"&amp;Progress!$D$112&amp;":AN"&amp;Progress!$E$112),$A21),INDIRECT("progress!AN"&amp;Progress!$D$112&amp;":AN"&amp;Progress!$E$112),0),0)</f>
        <v>1305</v>
      </c>
      <c r="E21" s="8" t="e">
        <f ca="1">OFFSET(INDIRECT("progress!b"&amp;(Progress!$D$113-1)),MATCH(LARGE(INDIRECT("progress!AN"&amp;Progress!$D$113&amp;":AN"&amp;Progress!$E$113),$A21),INDIRECT("progress!AN"&amp;Progress!$D$113&amp;":AN"&amp;Progress!$E$113),0),0)</f>
        <v>#NUM!</v>
      </c>
      <c r="F21" s="8" t="e">
        <f ca="1">OFFSET(INDIRECT("progress!b"&amp;(Progress!$D$114-1)),MATCH(LARGE(INDIRECT("progress!AN"&amp;Progress!$D$114&amp;":AN"&amp;Progress!$E$114),$A21),INDIRECT("progress!AN"&amp;Progress!$D$114&amp;":AN"&amp;Progress!$E$114),0),0)</f>
        <v>#NUM!</v>
      </c>
      <c r="G21" s="8" t="e">
        <f ca="1">OFFSET(INDIRECT("progress!b"&amp;(Progress!$D$115-1)),MATCH(LARGE(INDIRECT("progress!AN"&amp;Progress!$D$115&amp;":AN"&amp;Progress!$E$115),$A21),INDIRECT("progress!AN"&amp;Progress!$D$115&amp;":AN"&amp;Progress!$E$115),0),0)</f>
        <v>#NUM!</v>
      </c>
      <c r="H21" s="8" t="e">
        <f ca="1">OFFSET(INDIRECT("progress!b"&amp;(Progress!$D$116-1)),MATCH(LARGE(INDIRECT("progress!AN"&amp;Progress!$D$116&amp;":AN"&amp;Progress!$E$116),$A21),INDIRECT("progress!AN"&amp;Progress!$D$116&amp;":AN"&amp;Progress!$E$116),0),0)</f>
        <v>#NUM!</v>
      </c>
      <c r="I21" s="8" t="e">
        <f ca="1">OFFSET(INDIRECT("progress!b"&amp;(Progress!$D$117-1)),MATCH(LARGE(INDIRECT("progress!AN"&amp;Progress!$D$117&amp;":AN"&amp;Progress!$E$117),$A21),INDIRECT("progress!AN"&amp;Progress!$D$117&amp;":AN"&amp;Progress!$E$117),0),0)</f>
        <v>#VALUE!</v>
      </c>
    </row>
    <row r="22" spans="1:9" ht="16.5">
      <c r="A22" s="39">
        <v>21</v>
      </c>
      <c r="B22" s="8" t="e">
        <f ca="1">OFFSET(INDIRECT("progress!b"&amp;(Progress!$D$110-1)),MATCH(LARGE(INDIRECT("progress!AN"&amp;Progress!$D$110&amp;":AN"&amp;Progress!$E$110),$A22),INDIRECT("progress!AN"&amp;Progress!$D$110&amp;":AN"&amp;Progress!$E$110),0),0)</f>
        <v>#NUM!</v>
      </c>
      <c r="C22" s="8" t="e">
        <f ca="1">OFFSET(INDIRECT("progress!b"&amp;(Progress!$D$111-1)),MATCH(LARGE(INDIRECT("progress!AN"&amp;Progress!$D$111&amp;":AN"&amp;Progress!$E$111),$A22),INDIRECT("progress!AN"&amp;Progress!$D$111&amp;":AN"&amp;Progress!$E$111),0),0)</f>
        <v>#NUM!</v>
      </c>
      <c r="D22" s="8">
        <f ca="1">OFFSET(INDIRECT("progress!b"&amp;(Progress!$D$112-1)),MATCH(LARGE(INDIRECT("progress!AN"&amp;Progress!$D$112&amp;":AN"&amp;Progress!$E$112),$A22),INDIRECT("progress!AN"&amp;Progress!$D$112&amp;":AN"&amp;Progress!$E$112),0),0)</f>
        <v>1317</v>
      </c>
      <c r="E22" s="8" t="e">
        <f ca="1">OFFSET(INDIRECT("progress!b"&amp;(Progress!$D$113-1)),MATCH(LARGE(INDIRECT("progress!AN"&amp;Progress!$D$113&amp;":AN"&amp;Progress!$E$113),$A22),INDIRECT("progress!AN"&amp;Progress!$D$113&amp;":AN"&amp;Progress!$E$113),0),0)</f>
        <v>#NUM!</v>
      </c>
      <c r="F22" s="8" t="e">
        <f ca="1">OFFSET(INDIRECT("progress!b"&amp;(Progress!$D$114-1)),MATCH(LARGE(INDIRECT("progress!AN"&amp;Progress!$D$114&amp;":AN"&amp;Progress!$E$114),$A22),INDIRECT("progress!AN"&amp;Progress!$D$114&amp;":AN"&amp;Progress!$E$114),0),0)</f>
        <v>#NUM!</v>
      </c>
      <c r="G22" s="8" t="e">
        <f ca="1">OFFSET(INDIRECT("progress!b"&amp;(Progress!$D$115-1)),MATCH(LARGE(INDIRECT("progress!AN"&amp;Progress!$D$115&amp;":AN"&amp;Progress!$E$115),$A22),INDIRECT("progress!AN"&amp;Progress!$D$115&amp;":AN"&amp;Progress!$E$115),0),0)</f>
        <v>#NUM!</v>
      </c>
      <c r="H22" s="8" t="e">
        <f ca="1">OFFSET(INDIRECT("progress!b"&amp;(Progress!$D$116-1)),MATCH(LARGE(INDIRECT("progress!AN"&amp;Progress!$D$116&amp;":AN"&amp;Progress!$E$116),$A22),INDIRECT("progress!AN"&amp;Progress!$D$116&amp;":AN"&amp;Progress!$E$116),0),0)</f>
        <v>#NUM!</v>
      </c>
      <c r="I22" s="8" t="e">
        <f ca="1">OFFSET(INDIRECT("progress!b"&amp;(Progress!$D$117-1)),MATCH(LARGE(INDIRECT("progress!AN"&amp;Progress!$D$117&amp;":AN"&amp;Progress!$E$117),$A22),INDIRECT("progress!AN"&amp;Progress!$D$117&amp;":AN"&amp;Progress!$E$117),0),0)</f>
        <v>#VALUE!</v>
      </c>
    </row>
    <row r="23" spans="1:9" ht="16.5">
      <c r="A23" s="39">
        <v>22</v>
      </c>
      <c r="B23" s="8" t="e">
        <f ca="1">OFFSET(INDIRECT("progress!b"&amp;(Progress!$D$110-1)),MATCH(LARGE(INDIRECT("progress!AN"&amp;Progress!$D$110&amp;":AN"&amp;Progress!$E$110),$A23),INDIRECT("progress!AN"&amp;Progress!$D$110&amp;":AN"&amp;Progress!$E$110),0),0)</f>
        <v>#NUM!</v>
      </c>
      <c r="C23" s="8" t="e">
        <f ca="1">OFFSET(INDIRECT("progress!b"&amp;(Progress!$D$111-1)),MATCH(LARGE(INDIRECT("progress!AN"&amp;Progress!$D$111&amp;":AN"&amp;Progress!$E$111),$A23),INDIRECT("progress!AN"&amp;Progress!$D$111&amp;":AN"&amp;Progress!$E$111),0),0)</f>
        <v>#NUM!</v>
      </c>
      <c r="D23" s="8">
        <f ca="1">OFFSET(INDIRECT("progress!b"&amp;(Progress!$D$112-1)),MATCH(LARGE(INDIRECT("progress!AN"&amp;Progress!$D$112&amp;":AN"&amp;Progress!$E$112),$A23),INDIRECT("progress!AN"&amp;Progress!$D$112&amp;":AN"&amp;Progress!$E$112),0),0)</f>
        <v>1312</v>
      </c>
      <c r="E23" s="8" t="e">
        <f ca="1">OFFSET(INDIRECT("progress!b"&amp;(Progress!$D$113-1)),MATCH(LARGE(INDIRECT("progress!AN"&amp;Progress!$D$113&amp;":AN"&amp;Progress!$E$113),$A23),INDIRECT("progress!AN"&amp;Progress!$D$113&amp;":AN"&amp;Progress!$E$113),0),0)</f>
        <v>#NUM!</v>
      </c>
      <c r="F23" s="8" t="e">
        <f ca="1">OFFSET(INDIRECT("progress!b"&amp;(Progress!$D$114-1)),MATCH(LARGE(INDIRECT("progress!AN"&amp;Progress!$D$114&amp;":AN"&amp;Progress!$E$114),$A23),INDIRECT("progress!AN"&amp;Progress!$D$114&amp;":AN"&amp;Progress!$E$114),0),0)</f>
        <v>#NUM!</v>
      </c>
      <c r="G23" s="8" t="e">
        <f ca="1">OFFSET(INDIRECT("progress!b"&amp;(Progress!$D$115-1)),MATCH(LARGE(INDIRECT("progress!AN"&amp;Progress!$D$115&amp;":AN"&amp;Progress!$E$115),$A23),INDIRECT("progress!AN"&amp;Progress!$D$115&amp;":AN"&amp;Progress!$E$115),0),0)</f>
        <v>#NUM!</v>
      </c>
      <c r="H23" s="8" t="e">
        <f ca="1">OFFSET(INDIRECT("progress!b"&amp;(Progress!$D$116-1)),MATCH(LARGE(INDIRECT("progress!AN"&amp;Progress!$D$116&amp;":AN"&amp;Progress!$E$116),$A23),INDIRECT("progress!AN"&amp;Progress!$D$116&amp;":AN"&amp;Progress!$E$116),0),0)</f>
        <v>#NUM!</v>
      </c>
      <c r="I23" s="8" t="e">
        <f ca="1">OFFSET(INDIRECT("progress!b"&amp;(Progress!$D$117-1)),MATCH(LARGE(INDIRECT("progress!AN"&amp;Progress!$D$117&amp;":AN"&amp;Progress!$E$117),$A23),INDIRECT("progress!AN"&amp;Progress!$D$117&amp;":AN"&amp;Progress!$E$117),0),0)</f>
        <v>#VALUE!</v>
      </c>
    </row>
    <row r="24" spans="1:9" ht="16.5">
      <c r="A24" s="39">
        <v>23</v>
      </c>
      <c r="B24" s="8" t="e">
        <f ca="1">OFFSET(INDIRECT("progress!b"&amp;(Progress!$D$110-1)),MATCH(LARGE(INDIRECT("progress!AN"&amp;Progress!$D$110&amp;":AN"&amp;Progress!$E$110),$A24),INDIRECT("progress!AN"&amp;Progress!$D$110&amp;":AN"&amp;Progress!$E$110),0),0)</f>
        <v>#NUM!</v>
      </c>
      <c r="C24" s="8" t="e">
        <f ca="1">OFFSET(INDIRECT("progress!b"&amp;(Progress!$D$111-1)),MATCH(LARGE(INDIRECT("progress!AN"&amp;Progress!$D$111&amp;":AN"&amp;Progress!$E$111),$A24),INDIRECT("progress!AN"&amp;Progress!$D$111&amp;":AN"&amp;Progress!$E$111),0),0)</f>
        <v>#NUM!</v>
      </c>
      <c r="D24" s="8">
        <f ca="1">OFFSET(INDIRECT("progress!b"&amp;(Progress!$D$112-1)),MATCH(LARGE(INDIRECT("progress!AN"&amp;Progress!$D$112&amp;":AN"&amp;Progress!$E$112),$A24),INDIRECT("progress!AN"&amp;Progress!$D$112&amp;":AN"&amp;Progress!$E$112),0),0)</f>
        <v>1311</v>
      </c>
      <c r="E24" s="8" t="e">
        <f ca="1">OFFSET(INDIRECT("progress!b"&amp;(Progress!$D$113-1)),MATCH(LARGE(INDIRECT("progress!AN"&amp;Progress!$D$113&amp;":AN"&amp;Progress!$E$113),$A24),INDIRECT("progress!AN"&amp;Progress!$D$113&amp;":AN"&amp;Progress!$E$113),0),0)</f>
        <v>#NUM!</v>
      </c>
      <c r="F24" s="8" t="e">
        <f ca="1">OFFSET(INDIRECT("progress!b"&amp;(Progress!$D$114-1)),MATCH(LARGE(INDIRECT("progress!AN"&amp;Progress!$D$114&amp;":AN"&amp;Progress!$E$114),$A24),INDIRECT("progress!AN"&amp;Progress!$D$114&amp;":AN"&amp;Progress!$E$114),0),0)</f>
        <v>#NUM!</v>
      </c>
      <c r="G24" s="8" t="e">
        <f ca="1">OFFSET(INDIRECT("progress!b"&amp;(Progress!$D$115-1)),MATCH(LARGE(INDIRECT("progress!AN"&amp;Progress!$D$115&amp;":AN"&amp;Progress!$E$115),$A24),INDIRECT("progress!AN"&amp;Progress!$D$115&amp;":AN"&amp;Progress!$E$115),0),0)</f>
        <v>#NUM!</v>
      </c>
      <c r="H24" s="8" t="e">
        <f ca="1">OFFSET(INDIRECT("progress!b"&amp;(Progress!$D$116-1)),MATCH(LARGE(INDIRECT("progress!AN"&amp;Progress!$D$116&amp;":AN"&amp;Progress!$E$116),$A24),INDIRECT("progress!AN"&amp;Progress!$D$116&amp;":AN"&amp;Progress!$E$116),0),0)</f>
        <v>#NUM!</v>
      </c>
      <c r="I24" s="8" t="e">
        <f ca="1">OFFSET(INDIRECT("progress!b"&amp;(Progress!$D$117-1)),MATCH(LARGE(INDIRECT("progress!AN"&amp;Progress!$D$117&amp;":AN"&amp;Progress!$E$117),$A24),INDIRECT("progress!AN"&amp;Progress!$D$117&amp;":AN"&amp;Progress!$E$117),0),0)</f>
        <v>#VALUE!</v>
      </c>
    </row>
    <row r="25" spans="1:9" ht="16.5">
      <c r="A25" s="39">
        <v>24</v>
      </c>
      <c r="B25" s="8" t="e">
        <f ca="1">OFFSET(INDIRECT("progress!b"&amp;(Progress!$D$110-1)),MATCH(LARGE(INDIRECT("progress!AN"&amp;Progress!$D$110&amp;":AN"&amp;Progress!$E$110),$A25),INDIRECT("progress!AN"&amp;Progress!$D$110&amp;":AN"&amp;Progress!$E$110),0),0)</f>
        <v>#NUM!</v>
      </c>
      <c r="C25" s="8" t="e">
        <f ca="1">OFFSET(INDIRECT("progress!b"&amp;(Progress!$D$111-1)),MATCH(LARGE(INDIRECT("progress!AN"&amp;Progress!$D$111&amp;":AN"&amp;Progress!$E$111),$A25),INDIRECT("progress!AN"&amp;Progress!$D$111&amp;":AN"&amp;Progress!$E$111),0),0)</f>
        <v>#NUM!</v>
      </c>
      <c r="D25" s="8">
        <f ca="1">OFFSET(INDIRECT("progress!b"&amp;(Progress!$D$112-1)),MATCH(LARGE(INDIRECT("progress!AN"&amp;Progress!$D$112&amp;":AN"&amp;Progress!$E$112),$A25),INDIRECT("progress!AN"&amp;Progress!$D$112&amp;":AN"&amp;Progress!$E$112),0),0)</f>
        <v>1310</v>
      </c>
      <c r="E25" s="8" t="e">
        <f ca="1">OFFSET(INDIRECT("progress!b"&amp;(Progress!$D$113-1)),MATCH(LARGE(INDIRECT("progress!AN"&amp;Progress!$D$113&amp;":AN"&amp;Progress!$E$113),$A25),INDIRECT("progress!AN"&amp;Progress!$D$113&amp;":AN"&amp;Progress!$E$113),0),0)</f>
        <v>#NUM!</v>
      </c>
      <c r="F25" s="8" t="e">
        <f ca="1">OFFSET(INDIRECT("progress!b"&amp;(Progress!$D$114-1)),MATCH(LARGE(INDIRECT("progress!AN"&amp;Progress!$D$114&amp;":AN"&amp;Progress!$E$114),$A25),INDIRECT("progress!AN"&amp;Progress!$D$114&amp;":AN"&amp;Progress!$E$114),0),0)</f>
        <v>#NUM!</v>
      </c>
      <c r="G25" s="8" t="e">
        <f ca="1">OFFSET(INDIRECT("progress!b"&amp;(Progress!$D$115-1)),MATCH(LARGE(INDIRECT("progress!AN"&amp;Progress!$D$115&amp;":AN"&amp;Progress!$E$115),$A25),INDIRECT("progress!AN"&amp;Progress!$D$115&amp;":AN"&amp;Progress!$E$115),0),0)</f>
        <v>#NUM!</v>
      </c>
      <c r="H25" s="8" t="e">
        <f ca="1">OFFSET(INDIRECT("progress!b"&amp;(Progress!$D$116-1)),MATCH(LARGE(INDIRECT("progress!AN"&amp;Progress!$D$116&amp;":AN"&amp;Progress!$E$116),$A25),INDIRECT("progress!AN"&amp;Progress!$D$116&amp;":AN"&amp;Progress!$E$116),0),0)</f>
        <v>#NUM!</v>
      </c>
      <c r="I25" s="8" t="e">
        <f ca="1">OFFSET(INDIRECT("progress!b"&amp;(Progress!$D$117-1)),MATCH(LARGE(INDIRECT("progress!AN"&amp;Progress!$D$117&amp;":AN"&amp;Progress!$E$117),$A25),INDIRECT("progress!AN"&amp;Progress!$D$117&amp;":AN"&amp;Progress!$E$117),0),0)</f>
        <v>#VALUE!</v>
      </c>
    </row>
    <row r="26" spans="1:9" ht="16.5">
      <c r="A26" s="39">
        <v>25</v>
      </c>
      <c r="B26" s="8" t="e">
        <f ca="1">OFFSET(INDIRECT("progress!b"&amp;(Progress!$D$110-1)),MATCH(LARGE(INDIRECT("progress!AN"&amp;Progress!$D$110&amp;":AN"&amp;Progress!$E$110),$A26),INDIRECT("progress!AN"&amp;Progress!$D$110&amp;":AN"&amp;Progress!$E$110),0),0)</f>
        <v>#NUM!</v>
      </c>
      <c r="C26" s="8" t="e">
        <f ca="1">OFFSET(INDIRECT("progress!b"&amp;(Progress!$D$111-1)),MATCH(LARGE(INDIRECT("progress!AN"&amp;Progress!$D$111&amp;":AN"&amp;Progress!$E$111),$A26),INDIRECT("progress!AN"&amp;Progress!$D$111&amp;":AN"&amp;Progress!$E$111),0),0)</f>
        <v>#NUM!</v>
      </c>
      <c r="D26" s="8">
        <f ca="1">OFFSET(INDIRECT("progress!b"&amp;(Progress!$D$112-1)),MATCH(LARGE(INDIRECT("progress!AN"&amp;Progress!$D$112&amp;":AN"&amp;Progress!$E$112),$A26),INDIRECT("progress!AN"&amp;Progress!$D$112&amp;":AN"&amp;Progress!$E$112),0),0)</f>
        <v>1320</v>
      </c>
      <c r="E26" s="8" t="e">
        <f ca="1">OFFSET(INDIRECT("progress!b"&amp;(Progress!$D$113-1)),MATCH(LARGE(INDIRECT("progress!AN"&amp;Progress!$D$113&amp;":AN"&amp;Progress!$E$113),$A26),INDIRECT("progress!AN"&amp;Progress!$D$113&amp;":AN"&amp;Progress!$E$113),0),0)</f>
        <v>#NUM!</v>
      </c>
      <c r="F26" s="8" t="e">
        <f ca="1">OFFSET(INDIRECT("progress!b"&amp;(Progress!$D$114-1)),MATCH(LARGE(INDIRECT("progress!AN"&amp;Progress!$D$114&amp;":AN"&amp;Progress!$E$114),$A26),INDIRECT("progress!AN"&amp;Progress!$D$114&amp;":AN"&amp;Progress!$E$114),0),0)</f>
        <v>#NUM!</v>
      </c>
      <c r="G26" s="8" t="e">
        <f ca="1">OFFSET(INDIRECT("progress!b"&amp;(Progress!$D$115-1)),MATCH(LARGE(INDIRECT("progress!AN"&amp;Progress!$D$115&amp;":AN"&amp;Progress!$E$115),$A26),INDIRECT("progress!AN"&amp;Progress!$D$115&amp;":AN"&amp;Progress!$E$115),0),0)</f>
        <v>#NUM!</v>
      </c>
      <c r="H26" s="8" t="e">
        <f ca="1">OFFSET(INDIRECT("progress!b"&amp;(Progress!$D$116-1)),MATCH(LARGE(INDIRECT("progress!AN"&amp;Progress!$D$116&amp;":AN"&amp;Progress!$E$116),$A26),INDIRECT("progress!AN"&amp;Progress!$D$116&amp;":AN"&amp;Progress!$E$116),0),0)</f>
        <v>#NUM!</v>
      </c>
      <c r="I26" s="8" t="e">
        <f ca="1">OFFSET(INDIRECT("progress!b"&amp;(Progress!$D$117-1)),MATCH(LARGE(INDIRECT("progress!AN"&amp;Progress!$D$117&amp;":AN"&amp;Progress!$E$117),$A26),INDIRECT("progress!AN"&amp;Progress!$D$117&amp;":AN"&amp;Progress!$E$117),0),0)</f>
        <v>#VALUE!</v>
      </c>
    </row>
    <row r="27" spans="1:9" ht="16.5">
      <c r="A27" s="39">
        <v>26</v>
      </c>
      <c r="B27" s="8" t="e">
        <f ca="1">OFFSET(INDIRECT("progress!b"&amp;(Progress!$D$110-1)),MATCH(LARGE(INDIRECT("progress!AN"&amp;Progress!$D$110&amp;":AN"&amp;Progress!$E$110),$A27),INDIRECT("progress!AN"&amp;Progress!$D$110&amp;":AN"&amp;Progress!$E$110),0),0)</f>
        <v>#NUM!</v>
      </c>
      <c r="C27" s="8" t="e">
        <f ca="1">OFFSET(INDIRECT("progress!b"&amp;(Progress!$D$111-1)),MATCH(LARGE(INDIRECT("progress!AN"&amp;Progress!$D$111&amp;":AN"&amp;Progress!$E$111),$A27),INDIRECT("progress!AN"&amp;Progress!$D$111&amp;":AN"&amp;Progress!$E$111),0),0)</f>
        <v>#NUM!</v>
      </c>
      <c r="D27" s="8">
        <f ca="1">OFFSET(INDIRECT("progress!b"&amp;(Progress!$D$112-1)),MATCH(LARGE(INDIRECT("progress!AN"&amp;Progress!$D$112&amp;":AN"&amp;Progress!$E$112),$A27),INDIRECT("progress!AN"&amp;Progress!$D$112&amp;":AN"&amp;Progress!$E$112),0),0)</f>
        <v>1306</v>
      </c>
      <c r="E27" s="8" t="e">
        <f ca="1">OFFSET(INDIRECT("progress!b"&amp;(Progress!$D$113-1)),MATCH(LARGE(INDIRECT("progress!AN"&amp;Progress!$D$113&amp;":AN"&amp;Progress!$E$113),$A27),INDIRECT("progress!AN"&amp;Progress!$D$113&amp;":AN"&amp;Progress!$E$113),0),0)</f>
        <v>#NUM!</v>
      </c>
      <c r="F27" s="8" t="e">
        <f ca="1">OFFSET(INDIRECT("progress!b"&amp;(Progress!$D$114-1)),MATCH(LARGE(INDIRECT("progress!AN"&amp;Progress!$D$114&amp;":AN"&amp;Progress!$E$114),$A27),INDIRECT("progress!AN"&amp;Progress!$D$114&amp;":AN"&amp;Progress!$E$114),0),0)</f>
        <v>#NUM!</v>
      </c>
      <c r="G27" s="8" t="e">
        <f ca="1">OFFSET(INDIRECT("progress!b"&amp;(Progress!$D$115-1)),MATCH(LARGE(INDIRECT("progress!AN"&amp;Progress!$D$115&amp;":AN"&amp;Progress!$E$115),$A27),INDIRECT("progress!AN"&amp;Progress!$D$115&amp;":AN"&amp;Progress!$E$115),0),0)</f>
        <v>#NUM!</v>
      </c>
      <c r="H27" s="8" t="e">
        <f ca="1">OFFSET(INDIRECT("progress!b"&amp;(Progress!$D$116-1)),MATCH(LARGE(INDIRECT("progress!AN"&amp;Progress!$D$116&amp;":AN"&amp;Progress!$E$116),$A27),INDIRECT("progress!AN"&amp;Progress!$D$116&amp;":AN"&amp;Progress!$E$116),0),0)</f>
        <v>#NUM!</v>
      </c>
      <c r="I27" s="8" t="e">
        <f ca="1">OFFSET(INDIRECT("progress!b"&amp;(Progress!$D$117-1)),MATCH(LARGE(INDIRECT("progress!AN"&amp;Progress!$D$117&amp;":AN"&amp;Progress!$E$117),$A27),INDIRECT("progress!AN"&amp;Progress!$D$117&amp;":AN"&amp;Progress!$E$117),0),0)</f>
        <v>#VALUE!</v>
      </c>
    </row>
    <row r="28" spans="1:9" ht="16.5">
      <c r="A28" s="39">
        <v>27</v>
      </c>
      <c r="B28" s="8" t="e">
        <f ca="1">OFFSET(INDIRECT("progress!b"&amp;(Progress!$D$110-1)),MATCH(LARGE(INDIRECT("progress!AN"&amp;Progress!$D$110&amp;":AN"&amp;Progress!$E$110),$A28),INDIRECT("progress!AN"&amp;Progress!$D$110&amp;":AN"&amp;Progress!$E$110),0),0)</f>
        <v>#NUM!</v>
      </c>
      <c r="C28" s="8" t="e">
        <f ca="1">OFFSET(INDIRECT("progress!b"&amp;(Progress!$D$111-1)),MATCH(LARGE(INDIRECT("progress!AN"&amp;Progress!$D$111&amp;":AN"&amp;Progress!$E$111),$A28),INDIRECT("progress!AN"&amp;Progress!$D$111&amp;":AN"&amp;Progress!$E$111),0),0)</f>
        <v>#NUM!</v>
      </c>
      <c r="D28" s="8">
        <f ca="1">OFFSET(INDIRECT("progress!b"&amp;(Progress!$D$112-1)),MATCH(LARGE(INDIRECT("progress!AN"&amp;Progress!$D$112&amp;":AN"&amp;Progress!$E$112),$A28),INDIRECT("progress!AN"&amp;Progress!$D$112&amp;":AN"&amp;Progress!$E$112),0),0)</f>
        <v>1306</v>
      </c>
      <c r="E28" s="8" t="e">
        <f ca="1">OFFSET(INDIRECT("progress!b"&amp;(Progress!$D$113-1)),MATCH(LARGE(INDIRECT("progress!AN"&amp;Progress!$D$113&amp;":AN"&amp;Progress!$E$113),$A28),INDIRECT("progress!AN"&amp;Progress!$D$113&amp;":AN"&amp;Progress!$E$113),0),0)</f>
        <v>#NUM!</v>
      </c>
      <c r="F28" s="8" t="e">
        <f ca="1">OFFSET(INDIRECT("progress!b"&amp;(Progress!$D$114-1)),MATCH(LARGE(INDIRECT("progress!AN"&amp;Progress!$D$114&amp;":AN"&amp;Progress!$E$114),$A28),INDIRECT("progress!AN"&amp;Progress!$D$114&amp;":AN"&amp;Progress!$E$114),0),0)</f>
        <v>#NUM!</v>
      </c>
      <c r="G28" s="8" t="e">
        <f ca="1">OFFSET(INDIRECT("progress!b"&amp;(Progress!$D$115-1)),MATCH(LARGE(INDIRECT("progress!AN"&amp;Progress!$D$115&amp;":AN"&amp;Progress!$E$115),$A28),INDIRECT("progress!AN"&amp;Progress!$D$115&amp;":AN"&amp;Progress!$E$115),0),0)</f>
        <v>#NUM!</v>
      </c>
      <c r="H28" s="8" t="e">
        <f ca="1">OFFSET(INDIRECT("progress!b"&amp;(Progress!$D$116-1)),MATCH(LARGE(INDIRECT("progress!AN"&amp;Progress!$D$116&amp;":AN"&amp;Progress!$E$116),$A28),INDIRECT("progress!AN"&amp;Progress!$D$116&amp;":AN"&amp;Progress!$E$116),0),0)</f>
        <v>#NUM!</v>
      </c>
      <c r="I28" s="8" t="e">
        <f ca="1">OFFSET(INDIRECT("progress!b"&amp;(Progress!$D$117-1)),MATCH(LARGE(INDIRECT("progress!AN"&amp;Progress!$D$117&amp;":AN"&amp;Progress!$E$117),$A28),INDIRECT("progress!AN"&amp;Progress!$D$117&amp;":AN"&amp;Progress!$E$117),0),0)</f>
        <v>#VALUE!</v>
      </c>
    </row>
    <row r="29" spans="1:9" ht="16.5">
      <c r="A29" s="39">
        <v>28</v>
      </c>
      <c r="B29" s="8" t="e">
        <f ca="1">OFFSET(INDIRECT("progress!b"&amp;(Progress!$D$110-1)),MATCH(LARGE(INDIRECT("progress!AN"&amp;Progress!$D$110&amp;":AN"&amp;Progress!$E$110),$A29),INDIRECT("progress!AN"&amp;Progress!$D$110&amp;":AN"&amp;Progress!$E$110),0),0)</f>
        <v>#NUM!</v>
      </c>
      <c r="C29" s="8" t="e">
        <f ca="1">OFFSET(INDIRECT("progress!b"&amp;(Progress!$D$111-1)),MATCH(LARGE(INDIRECT("progress!AN"&amp;Progress!$D$111&amp;":AN"&amp;Progress!$E$111),$A29),INDIRECT("progress!AN"&amp;Progress!$D$111&amp;":AN"&amp;Progress!$E$111),0),0)</f>
        <v>#NUM!</v>
      </c>
      <c r="D29" s="8" t="e">
        <f ca="1">OFFSET(INDIRECT("progress!b"&amp;(Progress!$D$112-1)),MATCH(LARGE(INDIRECT("progress!AN"&amp;Progress!$D$112&amp;":AN"&amp;Progress!$E$112),$A29),INDIRECT("progress!AN"&amp;Progress!$D$112&amp;":AN"&amp;Progress!$E$112),0),0)</f>
        <v>#NUM!</v>
      </c>
      <c r="E29" s="8" t="e">
        <f ca="1">OFFSET(INDIRECT("progress!b"&amp;(Progress!$D$113-1)),MATCH(LARGE(INDIRECT("progress!AN"&amp;Progress!$D$113&amp;":AN"&amp;Progress!$E$113),$A29),INDIRECT("progress!AN"&amp;Progress!$D$113&amp;":AN"&amp;Progress!$E$113),0),0)</f>
        <v>#NUM!</v>
      </c>
      <c r="F29" s="8" t="e">
        <f ca="1">OFFSET(INDIRECT("progress!b"&amp;(Progress!$D$114-1)),MATCH(LARGE(INDIRECT("progress!AN"&amp;Progress!$D$114&amp;":AN"&amp;Progress!$E$114),$A29),INDIRECT("progress!AN"&amp;Progress!$D$114&amp;":AN"&amp;Progress!$E$114),0),0)</f>
        <v>#NUM!</v>
      </c>
      <c r="G29" s="8" t="e">
        <f ca="1">OFFSET(INDIRECT("progress!b"&amp;(Progress!$D$115-1)),MATCH(LARGE(INDIRECT("progress!AN"&amp;Progress!$D$115&amp;":AN"&amp;Progress!$E$115),$A29),INDIRECT("progress!AN"&amp;Progress!$D$115&amp;":AN"&amp;Progress!$E$115),0),0)</f>
        <v>#NUM!</v>
      </c>
      <c r="H29" s="8" t="e">
        <f ca="1">OFFSET(INDIRECT("progress!b"&amp;(Progress!$D$116-1)),MATCH(LARGE(INDIRECT("progress!AN"&amp;Progress!$D$116&amp;":AN"&amp;Progress!$E$116),$A29),INDIRECT("progress!AN"&amp;Progress!$D$116&amp;":AN"&amp;Progress!$E$116),0),0)</f>
        <v>#NUM!</v>
      </c>
      <c r="I29" s="8" t="e">
        <f ca="1">OFFSET(INDIRECT("progress!b"&amp;(Progress!$D$117-1)),MATCH(LARGE(INDIRECT("progress!AN"&amp;Progress!$D$117&amp;":AN"&amp;Progress!$E$117),$A29),INDIRECT("progress!AN"&amp;Progress!$D$117&amp;":AN"&amp;Progress!$E$117),0),0)</f>
        <v>#VALUE!</v>
      </c>
    </row>
    <row r="30" spans="1:9" ht="16.5">
      <c r="A30" s="39">
        <v>29</v>
      </c>
      <c r="B30" s="8" t="e">
        <f ca="1">OFFSET(INDIRECT("progress!b"&amp;(Progress!$D$110-1)),MATCH(LARGE(INDIRECT("progress!AN"&amp;Progress!$D$110&amp;":AN"&amp;Progress!$E$110),$A30),INDIRECT("progress!AN"&amp;Progress!$D$110&amp;":AN"&amp;Progress!$E$110),0),0)</f>
        <v>#NUM!</v>
      </c>
      <c r="C30" s="8" t="e">
        <f ca="1">OFFSET(INDIRECT("progress!b"&amp;(Progress!$D$111-1)),MATCH(LARGE(INDIRECT("progress!AN"&amp;Progress!$D$111&amp;":AN"&amp;Progress!$E$111),$A30),INDIRECT("progress!AN"&amp;Progress!$D$111&amp;":AN"&amp;Progress!$E$111),0),0)</f>
        <v>#NUM!</v>
      </c>
      <c r="D30" s="8" t="e">
        <f ca="1">OFFSET(INDIRECT("progress!b"&amp;(Progress!$D$112-1)),MATCH(LARGE(INDIRECT("progress!AN"&amp;Progress!$D$112&amp;":AN"&amp;Progress!$E$112),$A30),INDIRECT("progress!AN"&amp;Progress!$D$112&amp;":AN"&amp;Progress!$E$112),0),0)</f>
        <v>#NUM!</v>
      </c>
      <c r="E30" s="8" t="e">
        <f ca="1">OFFSET(INDIRECT("progress!b"&amp;(Progress!$D$113-1)),MATCH(LARGE(INDIRECT("progress!AN"&amp;Progress!$D$113&amp;":AN"&amp;Progress!$E$113),$A30),INDIRECT("progress!AN"&amp;Progress!$D$113&amp;":AN"&amp;Progress!$E$113),0),0)</f>
        <v>#NUM!</v>
      </c>
      <c r="F30" s="8" t="e">
        <f ca="1">OFFSET(INDIRECT("progress!b"&amp;(Progress!$D$114-1)),MATCH(LARGE(INDIRECT("progress!AN"&amp;Progress!$D$114&amp;":AN"&amp;Progress!$E$114),$A30),INDIRECT("progress!AN"&amp;Progress!$D$114&amp;":AN"&amp;Progress!$E$114),0),0)</f>
        <v>#NUM!</v>
      </c>
      <c r="G30" s="8" t="e">
        <f ca="1">OFFSET(INDIRECT("progress!b"&amp;(Progress!$D$115-1)),MATCH(LARGE(INDIRECT("progress!AN"&amp;Progress!$D$115&amp;":AN"&amp;Progress!$E$115),$A30),INDIRECT("progress!AN"&amp;Progress!$D$115&amp;":AN"&amp;Progress!$E$115),0),0)</f>
        <v>#NUM!</v>
      </c>
      <c r="H30" s="8" t="e">
        <f ca="1">OFFSET(INDIRECT("progress!b"&amp;(Progress!$D$116-1)),MATCH(LARGE(INDIRECT("progress!AN"&amp;Progress!$D$116&amp;":AN"&amp;Progress!$E$116),$A30),INDIRECT("progress!AN"&amp;Progress!$D$116&amp;":AN"&amp;Progress!$E$116),0),0)</f>
        <v>#NUM!</v>
      </c>
      <c r="I30" s="8" t="e">
        <f ca="1">OFFSET(INDIRECT("progress!b"&amp;(Progress!$D$117-1)),MATCH(LARGE(INDIRECT("progress!AN"&amp;Progress!$D$117&amp;":AN"&amp;Progress!$E$117),$A30),INDIRECT("progress!AN"&amp;Progress!$D$117&amp;":AN"&amp;Progress!$E$117),0),0)</f>
        <v>#VALUE!</v>
      </c>
    </row>
    <row r="31" spans="1:9" ht="16.5">
      <c r="A31" s="39">
        <v>30</v>
      </c>
      <c r="B31" s="8" t="e">
        <f ca="1">OFFSET(INDIRECT("progress!b"&amp;(Progress!$D$110-1)),MATCH(LARGE(INDIRECT("progress!AN"&amp;Progress!$D$110&amp;":AN"&amp;Progress!$E$110),$A31),INDIRECT("progress!AN"&amp;Progress!$D$110&amp;":AN"&amp;Progress!$E$110),0),0)</f>
        <v>#NUM!</v>
      </c>
      <c r="C31" s="8" t="e">
        <f ca="1">OFFSET(INDIRECT("progress!b"&amp;(Progress!$D$111-1)),MATCH(LARGE(INDIRECT("progress!AN"&amp;Progress!$D$111&amp;":AN"&amp;Progress!$E$111),$A31),INDIRECT("progress!AN"&amp;Progress!$D$111&amp;":AN"&amp;Progress!$E$111),0),0)</f>
        <v>#NUM!</v>
      </c>
      <c r="D31" s="8" t="e">
        <f ca="1">OFFSET(INDIRECT("progress!b"&amp;(Progress!$D$112-1)),MATCH(LARGE(INDIRECT("progress!AN"&amp;Progress!$D$112&amp;":AN"&amp;Progress!$E$112),$A31),INDIRECT("progress!AN"&amp;Progress!$D$112&amp;":AN"&amp;Progress!$E$112),0),0)</f>
        <v>#NUM!</v>
      </c>
      <c r="E31" s="8" t="e">
        <f ca="1">OFFSET(INDIRECT("progress!b"&amp;(Progress!$D$113-1)),MATCH(LARGE(INDIRECT("progress!AN"&amp;Progress!$D$113&amp;":AN"&amp;Progress!$E$113),$A31),INDIRECT("progress!AN"&amp;Progress!$D$113&amp;":AN"&amp;Progress!$E$113),0),0)</f>
        <v>#NUM!</v>
      </c>
      <c r="F31" s="8" t="e">
        <f ca="1">OFFSET(INDIRECT("progress!b"&amp;(Progress!$D$114-1)),MATCH(LARGE(INDIRECT("progress!AN"&amp;Progress!$D$114&amp;":AN"&amp;Progress!$E$114),$A31),INDIRECT("progress!AN"&amp;Progress!$D$114&amp;":AN"&amp;Progress!$E$114),0),0)</f>
        <v>#NUM!</v>
      </c>
      <c r="G31" s="8" t="e">
        <f ca="1">OFFSET(INDIRECT("progress!b"&amp;(Progress!$D$115-1)),MATCH(LARGE(INDIRECT("progress!AN"&amp;Progress!$D$115&amp;":AN"&amp;Progress!$E$115),$A31),INDIRECT("progress!AN"&amp;Progress!$D$115&amp;":AN"&amp;Progress!$E$115),0),0)</f>
        <v>#NUM!</v>
      </c>
      <c r="H31" s="8" t="e">
        <f ca="1">OFFSET(INDIRECT("progress!b"&amp;(Progress!$D$116-1)),MATCH(LARGE(INDIRECT("progress!AN"&amp;Progress!$D$116&amp;":AN"&amp;Progress!$E$116),$A31),INDIRECT("progress!AN"&amp;Progress!$D$116&amp;":AN"&amp;Progress!$E$116),0),0)</f>
        <v>#NUM!</v>
      </c>
      <c r="I31" s="8" t="e">
        <f ca="1">OFFSET(INDIRECT("progress!b"&amp;(Progress!$D$117-1)),MATCH(LARGE(INDIRECT("progress!AN"&amp;Progress!$D$117&amp;":AN"&amp;Progress!$E$117),$A31),INDIRECT("progress!AN"&amp;Progress!$D$117&amp;":AN"&amp;Progress!$E$117),0),0)</f>
        <v>#VALUE!</v>
      </c>
    </row>
    <row r="32" spans="1:9" ht="16.5">
      <c r="A32" s="39">
        <v>31</v>
      </c>
      <c r="B32" s="8" t="e">
        <f ca="1">OFFSET(INDIRECT("progress!b"&amp;(Progress!$D$110-1)),MATCH(LARGE(INDIRECT("progress!AN"&amp;Progress!$D$110&amp;":AN"&amp;Progress!$E$110),$A32),INDIRECT("progress!AN"&amp;Progress!$D$110&amp;":AN"&amp;Progress!$E$110),0),0)</f>
        <v>#NUM!</v>
      </c>
      <c r="C32" s="8" t="e">
        <f ca="1">OFFSET(INDIRECT("progress!b"&amp;(Progress!$D$111-1)),MATCH(LARGE(INDIRECT("progress!AN"&amp;Progress!$D$111&amp;":AN"&amp;Progress!$E$111),$A32),INDIRECT("progress!AN"&amp;Progress!$D$111&amp;":AN"&amp;Progress!$E$111),0),0)</f>
        <v>#NUM!</v>
      </c>
      <c r="D32" s="8" t="e">
        <f ca="1">OFFSET(INDIRECT("progress!b"&amp;(Progress!$D$112-1)),MATCH(LARGE(INDIRECT("progress!AN"&amp;Progress!$D$112&amp;":AN"&amp;Progress!$E$112),$A32),INDIRECT("progress!AN"&amp;Progress!$D$112&amp;":AN"&amp;Progress!$E$112),0),0)</f>
        <v>#NUM!</v>
      </c>
      <c r="E32" s="8" t="e">
        <f ca="1">OFFSET(INDIRECT("progress!b"&amp;(Progress!$D$113-1)),MATCH(LARGE(INDIRECT("progress!AN"&amp;Progress!$D$113&amp;":AN"&amp;Progress!$E$113),$A32),INDIRECT("progress!AN"&amp;Progress!$D$113&amp;":AN"&amp;Progress!$E$113),0),0)</f>
        <v>#NUM!</v>
      </c>
      <c r="F32" s="8" t="e">
        <f ca="1">OFFSET(INDIRECT("progress!b"&amp;(Progress!$D$114-1)),MATCH(LARGE(INDIRECT("progress!AN"&amp;Progress!$D$114&amp;":AN"&amp;Progress!$E$114),$A32),INDIRECT("progress!AN"&amp;Progress!$D$114&amp;":AN"&amp;Progress!$E$114),0),0)</f>
        <v>#NUM!</v>
      </c>
      <c r="G32" s="8" t="e">
        <f ca="1">OFFSET(INDIRECT("progress!b"&amp;(Progress!$D$115-1)),MATCH(LARGE(INDIRECT("progress!AN"&amp;Progress!$D$115&amp;":AN"&amp;Progress!$E$115),$A32),INDIRECT("progress!AN"&amp;Progress!$D$115&amp;":AN"&amp;Progress!$E$115),0),0)</f>
        <v>#NUM!</v>
      </c>
      <c r="H32" s="8" t="e">
        <f ca="1">OFFSET(INDIRECT("progress!b"&amp;(Progress!$D$116-1)),MATCH(LARGE(INDIRECT("progress!AN"&amp;Progress!$D$116&amp;":AN"&amp;Progress!$E$116),$A32),INDIRECT("progress!AN"&amp;Progress!$D$116&amp;":AN"&amp;Progress!$E$116),0),0)</f>
        <v>#NUM!</v>
      </c>
      <c r="I32" s="8" t="e">
        <f ca="1">OFFSET(INDIRECT("progress!b"&amp;(Progress!$D$117-1)),MATCH(LARGE(INDIRECT("progress!AN"&amp;Progress!$D$117&amp;":AN"&amp;Progress!$E$117),$A32),INDIRECT("progress!AN"&amp;Progress!$D$117&amp;":AN"&amp;Progress!$E$117),0),0)</f>
        <v>#VALUE!</v>
      </c>
    </row>
    <row r="33" spans="1:9" ht="16.5">
      <c r="A33" s="39">
        <v>32</v>
      </c>
      <c r="B33" s="8" t="e">
        <f ca="1">OFFSET(INDIRECT("progress!b"&amp;(Progress!$D$110-1)),MATCH(LARGE(INDIRECT("progress!AN"&amp;Progress!$D$110&amp;":AN"&amp;Progress!$E$110),$A33),INDIRECT("progress!AN"&amp;Progress!$D$110&amp;":AN"&amp;Progress!$E$110),0),0)</f>
        <v>#NUM!</v>
      </c>
      <c r="C33" s="8" t="e">
        <f ca="1">OFFSET(INDIRECT("progress!b"&amp;(Progress!$D$111-1)),MATCH(LARGE(INDIRECT("progress!AN"&amp;Progress!$D$111&amp;":AN"&amp;Progress!$E$111),$A33),INDIRECT("progress!AN"&amp;Progress!$D$111&amp;":AN"&amp;Progress!$E$111),0),0)</f>
        <v>#NUM!</v>
      </c>
      <c r="D33" s="8" t="e">
        <f ca="1">OFFSET(INDIRECT("progress!b"&amp;(Progress!$D$112-1)),MATCH(LARGE(INDIRECT("progress!AN"&amp;Progress!$D$112&amp;":AN"&amp;Progress!$E$112),$A33),INDIRECT("progress!AN"&amp;Progress!$D$112&amp;":AN"&amp;Progress!$E$112),0),0)</f>
        <v>#NUM!</v>
      </c>
      <c r="E33" s="8" t="e">
        <f ca="1">OFFSET(INDIRECT("progress!b"&amp;(Progress!$D$113-1)),MATCH(LARGE(INDIRECT("progress!AN"&amp;Progress!$D$113&amp;":AN"&amp;Progress!$E$113),$A33),INDIRECT("progress!AN"&amp;Progress!$D$113&amp;":AN"&amp;Progress!$E$113),0),0)</f>
        <v>#NUM!</v>
      </c>
      <c r="F33" s="8" t="e">
        <f ca="1">OFFSET(INDIRECT("progress!b"&amp;(Progress!$D$114-1)),MATCH(LARGE(INDIRECT("progress!AN"&amp;Progress!$D$114&amp;":AN"&amp;Progress!$E$114),$A33),INDIRECT("progress!AN"&amp;Progress!$D$114&amp;":AN"&amp;Progress!$E$114),0),0)</f>
        <v>#NUM!</v>
      </c>
      <c r="G33" s="8" t="e">
        <f ca="1">OFFSET(INDIRECT("progress!b"&amp;(Progress!$D$115-1)),MATCH(LARGE(INDIRECT("progress!AN"&amp;Progress!$D$115&amp;":AN"&amp;Progress!$E$115),$A33),INDIRECT("progress!AN"&amp;Progress!$D$115&amp;":AN"&amp;Progress!$E$115),0),0)</f>
        <v>#NUM!</v>
      </c>
      <c r="H33" s="8" t="e">
        <f ca="1">OFFSET(INDIRECT("progress!b"&amp;(Progress!$D$116-1)),MATCH(LARGE(INDIRECT("progress!AN"&amp;Progress!$D$116&amp;":AN"&amp;Progress!$E$116),$A33),INDIRECT("progress!AN"&amp;Progress!$D$116&amp;":AN"&amp;Progress!$E$116),0),0)</f>
        <v>#NUM!</v>
      </c>
      <c r="I33" s="8" t="e">
        <f ca="1">OFFSET(INDIRECT("progress!b"&amp;(Progress!$D$117-1)),MATCH(LARGE(INDIRECT("progress!AN"&amp;Progress!$D$117&amp;":AN"&amp;Progress!$E$117),$A33),INDIRECT("progress!AN"&amp;Progress!$D$117&amp;":AN"&amp;Progress!$E$117),0),0)</f>
        <v>#VALUE!</v>
      </c>
    </row>
    <row r="34" spans="1:9" ht="16.5">
      <c r="A34" s="39">
        <v>33</v>
      </c>
      <c r="B34" s="8" t="e">
        <f ca="1">OFFSET(INDIRECT("progress!b"&amp;(Progress!$D$110-1)),MATCH(LARGE(INDIRECT("progress!AN"&amp;Progress!$D$110&amp;":AN"&amp;Progress!$E$110),$A34),INDIRECT("progress!AN"&amp;Progress!$D$110&amp;":AN"&amp;Progress!$E$110),0),0)</f>
        <v>#NUM!</v>
      </c>
      <c r="C34" s="8" t="e">
        <f ca="1">OFFSET(INDIRECT("progress!b"&amp;(Progress!$D$111-1)),MATCH(LARGE(INDIRECT("progress!AN"&amp;Progress!$D$111&amp;":AN"&amp;Progress!$E$111),$A34),INDIRECT("progress!AN"&amp;Progress!$D$111&amp;":AN"&amp;Progress!$E$111),0),0)</f>
        <v>#NUM!</v>
      </c>
      <c r="D34" s="8" t="e">
        <f ca="1">OFFSET(INDIRECT("progress!b"&amp;(Progress!$D$112-1)),MATCH(LARGE(INDIRECT("progress!AN"&amp;Progress!$D$112&amp;":AN"&amp;Progress!$E$112),$A34),INDIRECT("progress!AN"&amp;Progress!$D$112&amp;":AN"&amp;Progress!$E$112),0),0)</f>
        <v>#NUM!</v>
      </c>
      <c r="E34" s="8" t="e">
        <f ca="1">OFFSET(INDIRECT("progress!b"&amp;(Progress!$D$113-1)),MATCH(LARGE(INDIRECT("progress!AN"&amp;Progress!$D$113&amp;":AN"&amp;Progress!$E$113),$A34),INDIRECT("progress!AN"&amp;Progress!$D$113&amp;":AN"&amp;Progress!$E$113),0),0)</f>
        <v>#NUM!</v>
      </c>
      <c r="F34" s="8" t="e">
        <f ca="1">OFFSET(INDIRECT("progress!b"&amp;(Progress!$D$114-1)),MATCH(LARGE(INDIRECT("progress!AN"&amp;Progress!$D$114&amp;":AN"&amp;Progress!$E$114),$A34),INDIRECT("progress!AN"&amp;Progress!$D$114&amp;":AN"&amp;Progress!$E$114),0),0)</f>
        <v>#NUM!</v>
      </c>
      <c r="G34" s="8" t="e">
        <f ca="1">OFFSET(INDIRECT("progress!b"&amp;(Progress!$D$115-1)),MATCH(LARGE(INDIRECT("progress!AN"&amp;Progress!$D$115&amp;":AN"&amp;Progress!$E$115),$A34),INDIRECT("progress!AN"&amp;Progress!$D$115&amp;":AN"&amp;Progress!$E$115),0),0)</f>
        <v>#NUM!</v>
      </c>
      <c r="H34" s="8" t="e">
        <f ca="1">OFFSET(INDIRECT("progress!b"&amp;(Progress!$D$116-1)),MATCH(LARGE(INDIRECT("progress!AN"&amp;Progress!$D$116&amp;":AN"&amp;Progress!$E$116),$A34),INDIRECT("progress!AN"&amp;Progress!$D$116&amp;":AN"&amp;Progress!$E$116),0),0)</f>
        <v>#NUM!</v>
      </c>
      <c r="I34" s="8" t="e">
        <f ca="1">OFFSET(INDIRECT("progress!b"&amp;(Progress!$D$117-1)),MATCH(LARGE(INDIRECT("progress!AN"&amp;Progress!$D$117&amp;":AN"&amp;Progress!$E$117),$A34),INDIRECT("progress!AN"&amp;Progress!$D$117&amp;":AN"&amp;Progress!$E$117),0),0)</f>
        <v>#VALUE!</v>
      </c>
    </row>
    <row r="35" spans="1:9" ht="16.5">
      <c r="A35" s="39">
        <v>34</v>
      </c>
      <c r="B35" s="8" t="e">
        <f ca="1">OFFSET(INDIRECT("progress!b"&amp;(Progress!$D$110-1)),MATCH(LARGE(INDIRECT("progress!AN"&amp;Progress!$D$110&amp;":AN"&amp;Progress!$E$110),$A35),INDIRECT("progress!AN"&amp;Progress!$D$110&amp;":AN"&amp;Progress!$E$110),0),0)</f>
        <v>#NUM!</v>
      </c>
      <c r="C35" s="8" t="e">
        <f ca="1">OFFSET(INDIRECT("progress!b"&amp;(Progress!$D$111-1)),MATCH(LARGE(INDIRECT("progress!AN"&amp;Progress!$D$111&amp;":AN"&amp;Progress!$E$111),$A35),INDIRECT("progress!AN"&amp;Progress!$D$111&amp;":AN"&amp;Progress!$E$111),0),0)</f>
        <v>#NUM!</v>
      </c>
      <c r="D35" s="8" t="e">
        <f ca="1">OFFSET(INDIRECT("progress!b"&amp;(Progress!$D$112-1)),MATCH(LARGE(INDIRECT("progress!AN"&amp;Progress!$D$112&amp;":AN"&amp;Progress!$E$112),$A35),INDIRECT("progress!AN"&amp;Progress!$D$112&amp;":AN"&amp;Progress!$E$112),0),0)</f>
        <v>#NUM!</v>
      </c>
      <c r="E35" s="8" t="e">
        <f ca="1">OFFSET(INDIRECT("progress!b"&amp;(Progress!$D$113-1)),MATCH(LARGE(INDIRECT("progress!AN"&amp;Progress!$D$113&amp;":AN"&amp;Progress!$E$113),$A35),INDIRECT("progress!AN"&amp;Progress!$D$113&amp;":AN"&amp;Progress!$E$113),0),0)</f>
        <v>#NUM!</v>
      </c>
      <c r="F35" s="8" t="e">
        <f ca="1">OFFSET(INDIRECT("progress!b"&amp;(Progress!$D$114-1)),MATCH(LARGE(INDIRECT("progress!AN"&amp;Progress!$D$114&amp;":AN"&amp;Progress!$E$114),$A35),INDIRECT("progress!AN"&amp;Progress!$D$114&amp;":AN"&amp;Progress!$E$114),0),0)</f>
        <v>#NUM!</v>
      </c>
      <c r="G35" s="8" t="e">
        <f ca="1">OFFSET(INDIRECT("progress!b"&amp;(Progress!$D$115-1)),MATCH(LARGE(INDIRECT("progress!AN"&amp;Progress!$D$115&amp;":AN"&amp;Progress!$E$115),$A35),INDIRECT("progress!AN"&amp;Progress!$D$115&amp;":AN"&amp;Progress!$E$115),0),0)</f>
        <v>#NUM!</v>
      </c>
      <c r="H35" s="8" t="e">
        <f ca="1">OFFSET(INDIRECT("progress!b"&amp;(Progress!$D$116-1)),MATCH(LARGE(INDIRECT("progress!AN"&amp;Progress!$D$116&amp;":AN"&amp;Progress!$E$116),$A35),INDIRECT("progress!AN"&amp;Progress!$D$116&amp;":AN"&amp;Progress!$E$116),0),0)</f>
        <v>#NUM!</v>
      </c>
      <c r="I35" s="8" t="e">
        <f ca="1">OFFSET(INDIRECT("progress!b"&amp;(Progress!$D$117-1)),MATCH(LARGE(INDIRECT("progress!AN"&amp;Progress!$D$117&amp;":AN"&amp;Progress!$E$117),$A35),INDIRECT("progress!AN"&amp;Progress!$D$117&amp;":AN"&amp;Progress!$E$117),0),0)</f>
        <v>#VALUE!</v>
      </c>
    </row>
    <row r="36" spans="1:9" ht="16.5">
      <c r="A36" s="39">
        <v>35</v>
      </c>
      <c r="B36" s="8" t="e">
        <f ca="1">OFFSET(INDIRECT("progress!b"&amp;(Progress!$D$110-1)),MATCH(LARGE(INDIRECT("progress!AN"&amp;Progress!$D$110&amp;":AN"&amp;Progress!$E$110),$A36),INDIRECT("progress!AN"&amp;Progress!$D$110&amp;":AN"&amp;Progress!$E$110),0),0)</f>
        <v>#NUM!</v>
      </c>
      <c r="C36" s="8" t="e">
        <f ca="1">OFFSET(INDIRECT("progress!b"&amp;(Progress!$D$111-1)),MATCH(LARGE(INDIRECT("progress!AN"&amp;Progress!$D$111&amp;":AN"&amp;Progress!$E$111),$A36),INDIRECT("progress!AN"&amp;Progress!$D$111&amp;":AN"&amp;Progress!$E$111),0),0)</f>
        <v>#NUM!</v>
      </c>
      <c r="D36" s="8" t="e">
        <f ca="1">OFFSET(INDIRECT("progress!b"&amp;(Progress!$D$112-1)),MATCH(LARGE(INDIRECT("progress!AN"&amp;Progress!$D$112&amp;":AN"&amp;Progress!$E$112),$A36),INDIRECT("progress!AN"&amp;Progress!$D$112&amp;":AN"&amp;Progress!$E$112),0),0)</f>
        <v>#NUM!</v>
      </c>
      <c r="E36" s="8" t="e">
        <f ca="1">OFFSET(INDIRECT("progress!b"&amp;(Progress!$D$113-1)),MATCH(LARGE(INDIRECT("progress!AN"&amp;Progress!$D$113&amp;":AN"&amp;Progress!$E$113),$A36),INDIRECT("progress!AN"&amp;Progress!$D$113&amp;":AN"&amp;Progress!$E$113),0),0)</f>
        <v>#NUM!</v>
      </c>
      <c r="F36" s="8" t="e">
        <f ca="1">OFFSET(INDIRECT("progress!b"&amp;(Progress!$D$114-1)),MATCH(LARGE(INDIRECT("progress!AN"&amp;Progress!$D$114&amp;":AN"&amp;Progress!$E$114),$A36),INDIRECT("progress!AN"&amp;Progress!$D$114&amp;":AN"&amp;Progress!$E$114),0),0)</f>
        <v>#NUM!</v>
      </c>
      <c r="G36" s="8" t="e">
        <f ca="1">OFFSET(INDIRECT("progress!b"&amp;(Progress!$D$115-1)),MATCH(LARGE(INDIRECT("progress!AN"&amp;Progress!$D$115&amp;":AN"&amp;Progress!$E$115),$A36),INDIRECT("progress!AN"&amp;Progress!$D$115&amp;":AN"&amp;Progress!$E$115),0),0)</f>
        <v>#NUM!</v>
      </c>
      <c r="H36" s="8" t="e">
        <f ca="1">OFFSET(INDIRECT("progress!b"&amp;(Progress!$D$116-1)),MATCH(LARGE(INDIRECT("progress!AN"&amp;Progress!$D$116&amp;":AN"&amp;Progress!$E$116),$A36),INDIRECT("progress!AN"&amp;Progress!$D$116&amp;":AN"&amp;Progress!$E$116),0),0)</f>
        <v>#NUM!</v>
      </c>
      <c r="I36" s="8" t="e">
        <f ca="1">OFFSET(INDIRECT("progress!b"&amp;(Progress!$D$117-1)),MATCH(LARGE(INDIRECT("progress!AN"&amp;Progress!$D$117&amp;":AN"&amp;Progress!$E$117),$A36),INDIRECT("progress!AN"&amp;Progress!$D$117&amp;":AN"&amp;Progress!$E$117),0),0)</f>
        <v>#VALUE!</v>
      </c>
    </row>
    <row r="37" spans="1:9" ht="16.5">
      <c r="A37" s="39">
        <v>36</v>
      </c>
      <c r="B37" s="8" t="e">
        <f ca="1">OFFSET(INDIRECT("progress!b"&amp;(Progress!$D$110-1)),MATCH(LARGE(INDIRECT("progress!AN"&amp;Progress!$D$110&amp;":AN"&amp;Progress!$E$110),$A37),INDIRECT("progress!AN"&amp;Progress!$D$110&amp;":AN"&amp;Progress!$E$110),0),0)</f>
        <v>#NUM!</v>
      </c>
      <c r="C37" s="8" t="e">
        <f ca="1">OFFSET(INDIRECT("progress!b"&amp;(Progress!$D$111-1)),MATCH(LARGE(INDIRECT("progress!AN"&amp;Progress!$D$111&amp;":AN"&amp;Progress!$E$111),$A37),INDIRECT("progress!AN"&amp;Progress!$D$111&amp;":AN"&amp;Progress!$E$111),0),0)</f>
        <v>#NUM!</v>
      </c>
      <c r="D37" s="8" t="e">
        <f ca="1">OFFSET(INDIRECT("progress!b"&amp;(Progress!$D$112-1)),MATCH(LARGE(INDIRECT("progress!AN"&amp;Progress!$D$112&amp;":AN"&amp;Progress!$E$112),$A37),INDIRECT("progress!AN"&amp;Progress!$D$112&amp;":AN"&amp;Progress!$E$112),0),0)</f>
        <v>#NUM!</v>
      </c>
      <c r="E37" s="8" t="e">
        <f ca="1">OFFSET(INDIRECT("progress!b"&amp;(Progress!$D$113-1)),MATCH(LARGE(INDIRECT("progress!AN"&amp;Progress!$D$113&amp;":AN"&amp;Progress!$E$113),$A37),INDIRECT("progress!AN"&amp;Progress!$D$113&amp;":AN"&amp;Progress!$E$113),0),0)</f>
        <v>#NUM!</v>
      </c>
      <c r="F37" s="8" t="e">
        <f ca="1">OFFSET(INDIRECT("progress!b"&amp;(Progress!$D$114-1)),MATCH(LARGE(INDIRECT("progress!AN"&amp;Progress!$D$114&amp;":AN"&amp;Progress!$E$114),$A37),INDIRECT("progress!AN"&amp;Progress!$D$114&amp;":AN"&amp;Progress!$E$114),0),0)</f>
        <v>#NUM!</v>
      </c>
      <c r="G37" s="8" t="e">
        <f ca="1">OFFSET(INDIRECT("progress!b"&amp;(Progress!$D$115-1)),MATCH(LARGE(INDIRECT("progress!AN"&amp;Progress!$D$115&amp;":AN"&amp;Progress!$E$115),$A37),INDIRECT("progress!AN"&amp;Progress!$D$115&amp;":AN"&amp;Progress!$E$115),0),0)</f>
        <v>#NUM!</v>
      </c>
      <c r="H37" s="8" t="e">
        <f ca="1">OFFSET(INDIRECT("progress!b"&amp;(Progress!$D$116-1)),MATCH(LARGE(INDIRECT("progress!AN"&amp;Progress!$D$116&amp;":AN"&amp;Progress!$E$116),$A37),INDIRECT("progress!AN"&amp;Progress!$D$116&amp;":AN"&amp;Progress!$E$116),0),0)</f>
        <v>#NUM!</v>
      </c>
      <c r="I37" s="8" t="e">
        <f ca="1">OFFSET(INDIRECT("progress!b"&amp;(Progress!$D$117-1)),MATCH(LARGE(INDIRECT("progress!AN"&amp;Progress!$D$117&amp;":AN"&amp;Progress!$E$117),$A37),INDIRECT("progress!AN"&amp;Progress!$D$117&amp;":AN"&amp;Progress!$E$117),0),0)</f>
        <v>#VALUE!</v>
      </c>
    </row>
    <row r="38" spans="1:9" ht="16.5">
      <c r="A38" s="39">
        <v>37</v>
      </c>
      <c r="B38" s="8" t="e">
        <f ca="1">OFFSET(INDIRECT("progress!b"&amp;(Progress!$D$110-1)),MATCH(LARGE(INDIRECT("progress!AN"&amp;Progress!$D$110&amp;":AN"&amp;Progress!$E$110),$A38),INDIRECT("progress!AN"&amp;Progress!$D$110&amp;":AN"&amp;Progress!$E$110),0),0)</f>
        <v>#NUM!</v>
      </c>
      <c r="C38" s="8" t="e">
        <f ca="1">OFFSET(INDIRECT("progress!b"&amp;(Progress!$D$111-1)),MATCH(LARGE(INDIRECT("progress!AN"&amp;Progress!$D$111&amp;":AN"&amp;Progress!$E$111),$A38),INDIRECT("progress!AN"&amp;Progress!$D$111&amp;":AN"&amp;Progress!$E$111),0),0)</f>
        <v>#NUM!</v>
      </c>
      <c r="D38" s="8" t="e">
        <f ca="1">OFFSET(INDIRECT("progress!b"&amp;(Progress!$D$112-1)),MATCH(LARGE(INDIRECT("progress!AN"&amp;Progress!$D$112&amp;":AN"&amp;Progress!$E$112),$A38),INDIRECT("progress!AN"&amp;Progress!$D$112&amp;":AN"&amp;Progress!$E$112),0),0)</f>
        <v>#NUM!</v>
      </c>
      <c r="E38" s="8" t="e">
        <f ca="1">OFFSET(INDIRECT("progress!b"&amp;(Progress!$D$113-1)),MATCH(LARGE(INDIRECT("progress!AN"&amp;Progress!$D$113&amp;":AN"&amp;Progress!$E$113),$A38),INDIRECT("progress!AN"&amp;Progress!$D$113&amp;":AN"&amp;Progress!$E$113),0),0)</f>
        <v>#NUM!</v>
      </c>
      <c r="F38" s="8" t="e">
        <f ca="1">OFFSET(INDIRECT("progress!b"&amp;(Progress!$D$114-1)),MATCH(LARGE(INDIRECT("progress!AN"&amp;Progress!$D$114&amp;":AN"&amp;Progress!$E$114),$A38),INDIRECT("progress!AN"&amp;Progress!$D$114&amp;":AN"&amp;Progress!$E$114),0),0)</f>
        <v>#NUM!</v>
      </c>
      <c r="G38" s="8" t="e">
        <f ca="1">OFFSET(INDIRECT("progress!b"&amp;(Progress!$D$115-1)),MATCH(LARGE(INDIRECT("progress!AN"&amp;Progress!$D$115&amp;":AN"&amp;Progress!$E$115),$A38),INDIRECT("progress!AN"&amp;Progress!$D$115&amp;":AN"&amp;Progress!$E$115),0),0)</f>
        <v>#NUM!</v>
      </c>
      <c r="H38" s="8" t="e">
        <f ca="1">OFFSET(INDIRECT("progress!b"&amp;(Progress!$D$116-1)),MATCH(LARGE(INDIRECT("progress!AN"&amp;Progress!$D$116&amp;":AN"&amp;Progress!$E$116),$A38),INDIRECT("progress!AN"&amp;Progress!$D$116&amp;":AN"&amp;Progress!$E$116),0),0)</f>
        <v>#NUM!</v>
      </c>
      <c r="I38" s="8" t="e">
        <f ca="1">OFFSET(INDIRECT("progress!b"&amp;(Progress!$D$117-1)),MATCH(LARGE(INDIRECT("progress!AN"&amp;Progress!$D$117&amp;":AN"&amp;Progress!$E$117),$A38),INDIRECT("progress!AN"&amp;Progress!$D$117&amp;":AN"&amp;Progress!$E$117),0),0)</f>
        <v>#VALUE!</v>
      </c>
    </row>
    <row r="39" spans="1:9" ht="16.5">
      <c r="A39" s="39">
        <v>38</v>
      </c>
      <c r="B39" s="8" t="e">
        <f ca="1">OFFSET(INDIRECT("progress!b"&amp;(Progress!$D$110-1)),MATCH(LARGE(INDIRECT("progress!AN"&amp;Progress!$D$110&amp;":AN"&amp;Progress!$E$110),$A39),INDIRECT("progress!AN"&amp;Progress!$D$110&amp;":AN"&amp;Progress!$E$110),0),0)</f>
        <v>#NUM!</v>
      </c>
      <c r="C39" s="8" t="e">
        <f ca="1">OFFSET(INDIRECT("progress!b"&amp;(Progress!$D$111-1)),MATCH(LARGE(INDIRECT("progress!AN"&amp;Progress!$D$111&amp;":AN"&amp;Progress!$E$111),$A39),INDIRECT("progress!AN"&amp;Progress!$D$111&amp;":AN"&amp;Progress!$E$111),0),0)</f>
        <v>#NUM!</v>
      </c>
      <c r="D39" s="8" t="e">
        <f ca="1">OFFSET(INDIRECT("progress!b"&amp;(Progress!$D$112-1)),MATCH(LARGE(INDIRECT("progress!AN"&amp;Progress!$D$112&amp;":AN"&amp;Progress!$E$112),$A39),INDIRECT("progress!AN"&amp;Progress!$D$112&amp;":AN"&amp;Progress!$E$112),0),0)</f>
        <v>#NUM!</v>
      </c>
      <c r="E39" s="8" t="e">
        <f ca="1">OFFSET(INDIRECT("progress!b"&amp;(Progress!$D$113-1)),MATCH(LARGE(INDIRECT("progress!AN"&amp;Progress!$D$113&amp;":AN"&amp;Progress!$E$113),$A39),INDIRECT("progress!AN"&amp;Progress!$D$113&amp;":AN"&amp;Progress!$E$113),0),0)</f>
        <v>#NUM!</v>
      </c>
      <c r="F39" s="8" t="e">
        <f ca="1">OFFSET(INDIRECT("progress!b"&amp;(Progress!$D$114-1)),MATCH(LARGE(INDIRECT("progress!AN"&amp;Progress!$D$114&amp;":AN"&amp;Progress!$E$114),$A39),INDIRECT("progress!AN"&amp;Progress!$D$114&amp;":AN"&amp;Progress!$E$114),0),0)</f>
        <v>#NUM!</v>
      </c>
      <c r="G39" s="8" t="e">
        <f ca="1">OFFSET(INDIRECT("progress!b"&amp;(Progress!$D$115-1)),MATCH(LARGE(INDIRECT("progress!AN"&amp;Progress!$D$115&amp;":AN"&amp;Progress!$E$115),$A39),INDIRECT("progress!AN"&amp;Progress!$D$115&amp;":AN"&amp;Progress!$E$115),0),0)</f>
        <v>#NUM!</v>
      </c>
      <c r="H39" s="8" t="e">
        <f ca="1">OFFSET(INDIRECT("progress!b"&amp;(Progress!$D$116-1)),MATCH(LARGE(INDIRECT("progress!AN"&amp;Progress!$D$116&amp;":AN"&amp;Progress!$E$116),$A39),INDIRECT("progress!AN"&amp;Progress!$D$116&amp;":AN"&amp;Progress!$E$116),0),0)</f>
        <v>#NUM!</v>
      </c>
      <c r="I39" s="8" t="e">
        <f ca="1">OFFSET(INDIRECT("progress!b"&amp;(Progress!$D$117-1)),MATCH(LARGE(INDIRECT("progress!AN"&amp;Progress!$D$117&amp;":AN"&amp;Progress!$E$117),$A39),INDIRECT("progress!AN"&amp;Progress!$D$117&amp;":AN"&amp;Progress!$E$117),0),0)</f>
        <v>#VALUE!</v>
      </c>
    </row>
    <row r="40" spans="1:9" ht="16.5">
      <c r="A40" s="39">
        <v>39</v>
      </c>
      <c r="B40" s="8" t="e">
        <f ca="1">OFFSET(INDIRECT("progress!b"&amp;(Progress!$D$110-1)),MATCH(LARGE(INDIRECT("progress!AN"&amp;Progress!$D$110&amp;":AN"&amp;Progress!$E$110),$A40),INDIRECT("progress!AN"&amp;Progress!$D$110&amp;":AN"&amp;Progress!$E$110),0),0)</f>
        <v>#NUM!</v>
      </c>
      <c r="C40" s="8" t="e">
        <f ca="1">OFFSET(INDIRECT("progress!b"&amp;(Progress!$D$111-1)),MATCH(LARGE(INDIRECT("progress!AN"&amp;Progress!$D$111&amp;":AN"&amp;Progress!$E$111),$A40),INDIRECT("progress!AN"&amp;Progress!$D$111&amp;":AN"&amp;Progress!$E$111),0),0)</f>
        <v>#NUM!</v>
      </c>
      <c r="D40" s="8" t="e">
        <f ca="1">OFFSET(INDIRECT("progress!b"&amp;(Progress!$D$112-1)),MATCH(LARGE(INDIRECT("progress!AN"&amp;Progress!$D$112&amp;":AN"&amp;Progress!$E$112),$A40),INDIRECT("progress!AN"&amp;Progress!$D$112&amp;":AN"&amp;Progress!$E$112),0),0)</f>
        <v>#NUM!</v>
      </c>
      <c r="E40" s="8" t="e">
        <f ca="1">OFFSET(INDIRECT("progress!b"&amp;(Progress!$D$113-1)),MATCH(LARGE(INDIRECT("progress!AN"&amp;Progress!$D$113&amp;":AN"&amp;Progress!$E$113),$A40),INDIRECT("progress!AN"&amp;Progress!$D$113&amp;":AN"&amp;Progress!$E$113),0),0)</f>
        <v>#NUM!</v>
      </c>
      <c r="F40" s="8" t="e">
        <f ca="1">OFFSET(INDIRECT("progress!b"&amp;(Progress!$D$114-1)),MATCH(LARGE(INDIRECT("progress!AN"&amp;Progress!$D$114&amp;":AN"&amp;Progress!$E$114),$A40),INDIRECT("progress!AN"&amp;Progress!$D$114&amp;":AN"&amp;Progress!$E$114),0),0)</f>
        <v>#NUM!</v>
      </c>
      <c r="G40" s="8" t="e">
        <f ca="1">OFFSET(INDIRECT("progress!b"&amp;(Progress!$D$115-1)),MATCH(LARGE(INDIRECT("progress!AN"&amp;Progress!$D$115&amp;":AN"&amp;Progress!$E$115),$A40),INDIRECT("progress!AN"&amp;Progress!$D$115&amp;":AN"&amp;Progress!$E$115),0),0)</f>
        <v>#NUM!</v>
      </c>
      <c r="H40" s="8" t="e">
        <f ca="1">OFFSET(INDIRECT("progress!b"&amp;(Progress!$D$116-1)),MATCH(LARGE(INDIRECT("progress!AN"&amp;Progress!$D$116&amp;":AN"&amp;Progress!$E$116),$A40),INDIRECT("progress!AN"&amp;Progress!$D$116&amp;":AN"&amp;Progress!$E$116),0),0)</f>
        <v>#NUM!</v>
      </c>
      <c r="I40" s="8" t="e">
        <f ca="1">OFFSET(INDIRECT("progress!b"&amp;(Progress!$D$117-1)),MATCH(LARGE(INDIRECT("progress!AN"&amp;Progress!$D$117&amp;":AN"&amp;Progress!$E$117),$A40),INDIRECT("progress!AN"&amp;Progress!$D$117&amp;":AN"&amp;Progress!$E$117),0),0)</f>
        <v>#VALUE!</v>
      </c>
    </row>
    <row r="41" spans="1:9" ht="16.5">
      <c r="A41" s="39">
        <v>40</v>
      </c>
      <c r="B41" s="8" t="e">
        <f ca="1">OFFSET(INDIRECT("progress!b"&amp;(Progress!$D$110-1)),MATCH(LARGE(INDIRECT("progress!AN"&amp;Progress!$D$110&amp;":AN"&amp;Progress!$E$110),$A41),INDIRECT("progress!AN"&amp;Progress!$D$110&amp;":AN"&amp;Progress!$E$110),0),0)</f>
        <v>#NUM!</v>
      </c>
      <c r="C41" s="8" t="e">
        <f ca="1">OFFSET(INDIRECT("progress!b"&amp;(Progress!$D$111-1)),MATCH(LARGE(INDIRECT("progress!AN"&amp;Progress!$D$111&amp;":AN"&amp;Progress!$E$111),$A41),INDIRECT("progress!AN"&amp;Progress!$D$111&amp;":AN"&amp;Progress!$E$111),0),0)</f>
        <v>#NUM!</v>
      </c>
      <c r="D41" s="8" t="e">
        <f ca="1">OFFSET(INDIRECT("progress!b"&amp;(Progress!$D$112-1)),MATCH(LARGE(INDIRECT("progress!AN"&amp;Progress!$D$112&amp;":AN"&amp;Progress!$E$112),$A41),INDIRECT("progress!AN"&amp;Progress!$D$112&amp;":AN"&amp;Progress!$E$112),0),0)</f>
        <v>#NUM!</v>
      </c>
      <c r="E41" s="8" t="e">
        <f ca="1">OFFSET(INDIRECT("progress!b"&amp;(Progress!$D$113-1)),MATCH(LARGE(INDIRECT("progress!AN"&amp;Progress!$D$113&amp;":AN"&amp;Progress!$E$113),$A41),INDIRECT("progress!AN"&amp;Progress!$D$113&amp;":AN"&amp;Progress!$E$113),0),0)</f>
        <v>#NUM!</v>
      </c>
      <c r="F41" s="8" t="e">
        <f ca="1">OFFSET(INDIRECT("progress!b"&amp;(Progress!$D$114-1)),MATCH(LARGE(INDIRECT("progress!AN"&amp;Progress!$D$114&amp;":AN"&amp;Progress!$E$114),$A41),INDIRECT("progress!AN"&amp;Progress!$D$114&amp;":AN"&amp;Progress!$E$114),0),0)</f>
        <v>#NUM!</v>
      </c>
      <c r="G41" s="8" t="e">
        <f ca="1">OFFSET(INDIRECT("progress!b"&amp;(Progress!$D$115-1)),MATCH(LARGE(INDIRECT("progress!AN"&amp;Progress!$D$115&amp;":AN"&amp;Progress!$E$115),$A41),INDIRECT("progress!AN"&amp;Progress!$D$115&amp;":AN"&amp;Progress!$E$115),0),0)</f>
        <v>#NUM!</v>
      </c>
      <c r="H41" s="8" t="e">
        <f ca="1">OFFSET(INDIRECT("progress!b"&amp;(Progress!$D$116-1)),MATCH(LARGE(INDIRECT("progress!AN"&amp;Progress!$D$116&amp;":AN"&amp;Progress!$E$116),$A41),INDIRECT("progress!AN"&amp;Progress!$D$116&amp;":AN"&amp;Progress!$E$116),0),0)</f>
        <v>#NUM!</v>
      </c>
      <c r="I41" s="8" t="e">
        <f ca="1">OFFSET(INDIRECT("progress!b"&amp;(Progress!$D$117-1)),MATCH(LARGE(INDIRECT("progress!AN"&amp;Progress!$D$117&amp;":AN"&amp;Progress!$E$117),$A41),INDIRECT("progress!AN"&amp;Progress!$D$117&amp;":AN"&amp;Progress!$E$117),0),0)</f>
        <v>#VALUE!</v>
      </c>
    </row>
  </sheetData>
  <sheetProtection sheet="1"/>
  <conditionalFormatting sqref="B2:I41">
    <cfRule type="expression" priority="1" dxfId="20" stopIfTrue="1">
      <formula>ISERROR(B2)</formula>
    </cfRule>
    <cfRule type="expression" priority="2" dxfId="20" stopIfTrue="1">
      <formula>B2=B3</formula>
    </cfRule>
    <cfRule type="expression" priority="3" dxfId="20" stopIfTrue="1">
      <formula>B2=B1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5" sqref="AG5"/>
    </sheetView>
  </sheetViews>
  <sheetFormatPr defaultColWidth="9.00390625" defaultRowHeight="16.5"/>
  <cols>
    <col min="1" max="1" width="9.75390625" style="8" bestFit="1" customWidth="1"/>
    <col min="2" max="6" width="8.25390625" style="24" hidden="1" customWidth="1"/>
    <col min="7" max="7" width="8.25390625" style="36" hidden="1" customWidth="1"/>
    <col min="8" max="8" width="8.25390625" style="24" hidden="1" customWidth="1"/>
    <col min="9" max="9" width="8.25390625" style="25" hidden="1" customWidth="1"/>
    <col min="10" max="14" width="8.25390625" style="24" hidden="1" customWidth="1"/>
    <col min="15" max="15" width="8.25390625" style="36" hidden="1" customWidth="1"/>
    <col min="16" max="16" width="8.25390625" style="24" hidden="1" customWidth="1"/>
    <col min="17" max="17" width="8.25390625" style="25" hidden="1" customWidth="1"/>
    <col min="18" max="22" width="8.25390625" style="24" hidden="1" customWidth="1"/>
    <col min="23" max="23" width="8.25390625" style="36" hidden="1" customWidth="1"/>
    <col min="24" max="24" width="8.25390625" style="24" hidden="1" customWidth="1"/>
    <col min="25" max="25" width="8.25390625" style="25" hidden="1" customWidth="1"/>
    <col min="26" max="33" width="11.875" style="21" customWidth="1"/>
  </cols>
  <sheetData>
    <row r="1" spans="1:33" s="19" customFormat="1" ht="37.5" customHeight="1">
      <c r="A1" s="41">
        <f ca="1">NOW()</f>
        <v>40251.87304525463</v>
      </c>
      <c r="B1" s="22" t="str">
        <f>Rank!B1</f>
        <v>毅行50公里領袖組</v>
      </c>
      <c r="C1" s="22" t="str">
        <f>Rank!C1</f>
        <v>毅行50公里成員組</v>
      </c>
      <c r="D1" s="22" t="str">
        <f>Rank!D1</f>
        <v>毅行25公里童軍組</v>
      </c>
      <c r="E1" s="22" t="str">
        <f>Rank!E1</f>
        <v>毅行區際邀請賽</v>
      </c>
      <c r="F1" s="22" t="str">
        <f>Rank!F1</f>
        <v>活力50公里邀請組</v>
      </c>
      <c r="G1" s="35" t="str">
        <f>Rank!G1</f>
        <v>活力25公里邀請組</v>
      </c>
      <c r="H1" s="22" t="str">
        <f>Rank!H1</f>
        <v>活力50公里防癌組</v>
      </c>
      <c r="I1" s="23" t="str">
        <f>Rank!I1</f>
        <v>活力25公里防癌組</v>
      </c>
      <c r="J1" s="22" t="str">
        <f aca="true" t="shared" si="0" ref="J1:Y1">B1</f>
        <v>毅行50公里領袖組</v>
      </c>
      <c r="K1" s="22" t="str">
        <f t="shared" si="0"/>
        <v>毅行50公里成員組</v>
      </c>
      <c r="L1" s="22" t="str">
        <f t="shared" si="0"/>
        <v>毅行25公里童軍組</v>
      </c>
      <c r="M1" s="22" t="str">
        <f t="shared" si="0"/>
        <v>毅行區際邀請賽</v>
      </c>
      <c r="N1" s="22" t="str">
        <f t="shared" si="0"/>
        <v>活力50公里邀請組</v>
      </c>
      <c r="O1" s="35" t="str">
        <f t="shared" si="0"/>
        <v>活力25公里邀請組</v>
      </c>
      <c r="P1" s="22" t="str">
        <f t="shared" si="0"/>
        <v>活力50公里防癌組</v>
      </c>
      <c r="Q1" s="23" t="str">
        <f t="shared" si="0"/>
        <v>活力25公里防癌組</v>
      </c>
      <c r="R1" s="22" t="str">
        <f t="shared" si="0"/>
        <v>毅行50公里領袖組</v>
      </c>
      <c r="S1" s="22" t="str">
        <f t="shared" si="0"/>
        <v>毅行50公里成員組</v>
      </c>
      <c r="T1" s="22" t="str">
        <f t="shared" si="0"/>
        <v>毅行25公里童軍組</v>
      </c>
      <c r="U1" s="22" t="str">
        <f t="shared" si="0"/>
        <v>毅行區際邀請賽</v>
      </c>
      <c r="V1" s="22" t="str">
        <f t="shared" si="0"/>
        <v>活力50公里邀請組</v>
      </c>
      <c r="W1" s="35" t="str">
        <f t="shared" si="0"/>
        <v>活力25公里邀請組</v>
      </c>
      <c r="X1" s="22" t="str">
        <f t="shared" si="0"/>
        <v>活力50公里防癌組</v>
      </c>
      <c r="Y1" s="23" t="str">
        <f t="shared" si="0"/>
        <v>活力25公里防癌組</v>
      </c>
      <c r="Z1" s="40" t="str">
        <f aca="true" t="shared" si="1" ref="Z1:AE1">R1</f>
        <v>毅行50公里領袖組</v>
      </c>
      <c r="AA1" s="40" t="str">
        <f t="shared" si="1"/>
        <v>毅行50公里成員組</v>
      </c>
      <c r="AB1" s="40" t="str">
        <f t="shared" si="1"/>
        <v>毅行25公里童軍組</v>
      </c>
      <c r="AC1" s="40" t="str">
        <f t="shared" si="1"/>
        <v>毅行區際邀請賽</v>
      </c>
      <c r="AD1" s="40" t="str">
        <f t="shared" si="1"/>
        <v>活力50公里邀請組</v>
      </c>
      <c r="AE1" s="40" t="str">
        <f t="shared" si="1"/>
        <v>活力25公里邀請組</v>
      </c>
      <c r="AF1" s="40" t="str">
        <f>X1</f>
        <v>活力50公里防癌組</v>
      </c>
      <c r="AG1" s="40" t="str">
        <f>Y1</f>
        <v>活力25公里防癌組</v>
      </c>
    </row>
    <row r="2" spans="1:33" ht="42.75" customHeight="1">
      <c r="A2" s="39">
        <v>1</v>
      </c>
      <c r="B2" s="24">
        <f ca="1">OFFSET(INDIRECT("progress!B"&amp;(Progress!$D$110-1)),MATCH($A2,INDIRECT("progress!AC"&amp;Progress!$D$110&amp;":AC"&amp;Progress!$E$110),0),0)</f>
        <v>1103</v>
      </c>
      <c r="C2" s="24">
        <f ca="1">OFFSET(INDIRECT("progress!B"&amp;(Progress!$D$111-1)),MATCH($A2,INDIRECT("progress!AC"&amp;Progress!$D$111&amp;":AC"&amp;Progress!$E$111),0),0)</f>
        <v>1207</v>
      </c>
      <c r="D2" s="24">
        <f ca="1">OFFSET(INDIRECT("progress!B"&amp;(Progress!$D$112-1)),MATCH($A2,INDIRECT("progress!AC"&amp;Progress!$D$112&amp;":AC"&amp;Progress!$E$112),0),0)</f>
        <v>1313</v>
      </c>
      <c r="E2" s="24">
        <f ca="1">OFFSET(INDIRECT("progress!B"&amp;(Progress!$D$113-1)),MATCH($A2,INDIRECT("progress!AC"&amp;Progress!$D$113&amp;":AC"&amp;Progress!$E$113),0),0)</f>
        <v>1403</v>
      </c>
      <c r="F2" s="24">
        <f ca="1">OFFSET(INDIRECT("progress!B"&amp;(Progress!$D$114-1)),MATCH($A2,INDIRECT("progress!AC"&amp;Progress!$D$114&amp;":AC"&amp;Progress!$E$114),0),0)</f>
        <v>2101</v>
      </c>
      <c r="G2" s="36">
        <f ca="1">OFFSET(INDIRECT("progress!B"&amp;(Progress!$D$115-1)),MATCH($A2,INDIRECT("progress!AC"&amp;Progress!$D$115&amp;":AC"&amp;Progress!$E$115),0),0)</f>
        <v>2202</v>
      </c>
      <c r="H2" s="24">
        <f ca="1">OFFSET(INDIRECT("progress!B"&amp;(Progress!$D$116-1)),MATCH($A2,INDIRECT("progress!AC"&amp;Progress!$D$116&amp;":AC"&amp;Progress!$E$116),0),0)</f>
        <v>2305</v>
      </c>
      <c r="I2" s="25">
        <f ca="1">OFFSET(INDIRECT("progress!B"&amp;(Progress!$D$117-1)),MATCH($A2,INDIRECT("progress!AC"&amp;Progress!$D$117&amp;":AC"&amp;Progress!$E$117),0),0)</f>
        <v>2423</v>
      </c>
      <c r="J2" s="24" t="str">
        <f ca="1">OFFSET(Team!$A$1,MATCH(B2,Team!$A$2:$A$200,0),1)</f>
        <v>港島第7旅</v>
      </c>
      <c r="K2" s="24" t="str">
        <f ca="1">OFFSET(Team!$A$1,MATCH(C2,Team!$A$2:$A$200,0),1)</f>
        <v>港島第221旅</v>
      </c>
      <c r="L2" s="24" t="str">
        <f ca="1">OFFSET(Team!$A$1,MATCH(D2,Team!$A$2:$A$200,0),1)</f>
        <v>港島第66旅</v>
      </c>
      <c r="M2" s="24" t="str">
        <f ca="1">OFFSET(Team!$A$1,MATCH(E2,Team!$A$2:$A$200,0),1)</f>
        <v>筲箕灣區</v>
      </c>
      <c r="N2" s="24" t="str">
        <f ca="1">OFFSET(Team!$A$1,MATCH(F2,Team!$A$2:$A$200,0),1)</f>
        <v>新界第1439旅</v>
      </c>
      <c r="O2" s="36" t="str">
        <f ca="1">OFFSET(Team!$A$1,MATCH(G2,Team!$A$2:$A$200,0),1)</f>
        <v>離島第17旅</v>
      </c>
      <c r="P2" s="24" t="str">
        <f ca="1">OFFSET(Team!$A$1,MATCH(H2,Team!$A$2:$A$200,0),1)</f>
        <v>陸遊人</v>
      </c>
      <c r="Q2" s="25" t="str">
        <f ca="1">OFFSET(Team!$A$1,MATCH(I2,Team!$A$2:$A$200,0),1)</f>
        <v>VTC, Shatin</v>
      </c>
      <c r="R2" s="26">
        <f ca="1">OFFSET(Progress!$AA$1,MATCH(B2,Progress!$B$2:$B$223,0),0)</f>
        <v>0.32153177777777775</v>
      </c>
      <c r="S2" s="26">
        <f ca="1">OFFSET(Progress!$AA$1,MATCH(C2,Progress!$B$2:$B$223,0),0)</f>
        <v>0.3270983333333334</v>
      </c>
      <c r="T2" s="26">
        <f ca="1">OFFSET(Progress!$AA$1,MATCH(D2,Progress!$B$2:$B$223,0),0)</f>
        <v>0.17087233333333335</v>
      </c>
      <c r="U2" s="26">
        <f ca="1">OFFSET(Progress!$AA$1,MATCH(E2,Progress!$B$2:$B$223,0),0)</f>
        <v>0.1306115555555556</v>
      </c>
      <c r="V2" s="26">
        <f ca="1">OFFSET(Progress!$AA$1,MATCH(F2,Progress!$B$2:$B$223,0),0)</f>
        <v>-0.06452433333333282</v>
      </c>
      <c r="W2" s="37">
        <f ca="1">OFFSET(Progress!$AA$1,MATCH(G2,Progress!$B$2:$B$223,0),0)</f>
        <v>0.14798166666666665</v>
      </c>
      <c r="X2" s="26">
        <f ca="1">OFFSET(Progress!$AA$1,MATCH(H2,Progress!$B$2:$B$223,0),0)</f>
        <v>0.2577128888888888</v>
      </c>
      <c r="Y2" s="27">
        <f ca="1">OFFSET(Progress!$AA$1,MATCH(I2,Progress!$B$2:$B$223,0),0)</f>
        <v>-0.26795755555555506</v>
      </c>
      <c r="Z2" s="20" t="str">
        <f aca="true" t="shared" si="2" ref="Z2:AG2">B2&amp;CHAR(10)&amp;J2&amp;CHAR(10)&amp;TEXT(R2,"hh:mm")</f>
        <v>1103
港島第7旅
07:43</v>
      </c>
      <c r="AA2" s="20" t="str">
        <f t="shared" si="2"/>
        <v>1207
港島第221旅
07:51</v>
      </c>
      <c r="AB2" s="20" t="str">
        <f t="shared" si="2"/>
        <v>1313
港島第66旅
04:06</v>
      </c>
      <c r="AC2" s="20" t="str">
        <f t="shared" si="2"/>
        <v>1403
筲箕灣區
03:08</v>
      </c>
      <c r="AD2" s="20" t="e">
        <f t="shared" si="2"/>
        <v>#VALUE!</v>
      </c>
      <c r="AE2" s="20" t="str">
        <f t="shared" si="2"/>
        <v>2202
離島第17旅
03:33</v>
      </c>
      <c r="AF2" s="20" t="str">
        <f t="shared" si="2"/>
        <v>2305
陸遊人
06:11</v>
      </c>
      <c r="AG2" s="20" t="e">
        <f t="shared" si="2"/>
        <v>#VALUE!</v>
      </c>
    </row>
    <row r="3" spans="1:33" ht="42.75" customHeight="1">
      <c r="A3" s="39">
        <v>2</v>
      </c>
      <c r="B3" s="24">
        <f ca="1">OFFSET(INDIRECT("progress!B"&amp;(Progress!$D$110-1)),MATCH($A3,INDIRECT("progress!AC"&amp;Progress!$D$110&amp;":AC"&amp;Progress!$E$110),0),0)</f>
        <v>1105</v>
      </c>
      <c r="C3" s="24">
        <f ca="1">OFFSET(INDIRECT("progress!B"&amp;(Progress!$D$111-1)),MATCH($A3,INDIRECT("progress!AC"&amp;Progress!$D$111&amp;":AC"&amp;Progress!$E$111),0),0)</f>
        <v>1215</v>
      </c>
      <c r="D3" s="24">
        <f ca="1">OFFSET(INDIRECT("progress!B"&amp;(Progress!$D$112-1)),MATCH($A3,INDIRECT("progress!AC"&amp;Progress!$D$112&amp;":AC"&amp;Progress!$E$112),0),0)</f>
        <v>1304</v>
      </c>
      <c r="E3" s="24">
        <f ca="1">OFFSET(INDIRECT("progress!B"&amp;(Progress!$D$113-1)),MATCH($A3,INDIRECT("progress!AC"&amp;Progress!$D$113&amp;":AC"&amp;Progress!$E$113),0),0)</f>
        <v>1405</v>
      </c>
      <c r="F3" s="24">
        <f ca="1">OFFSET(INDIRECT("progress!B"&amp;(Progress!$D$114-1)),MATCH($A3,INDIRECT("progress!AC"&amp;Progress!$D$114&amp;":AC"&amp;Progress!$E$114),0),0)</f>
        <v>2103</v>
      </c>
      <c r="G3" s="36">
        <f ca="1">OFFSET(INDIRECT("progress!B"&amp;(Progress!$D$115-1)),MATCH($A3,INDIRECT("progress!AC"&amp;Progress!$D$115&amp;":AC"&amp;Progress!$E$115),0),0)</f>
        <v>2201</v>
      </c>
      <c r="H3" s="24">
        <f ca="1">OFFSET(INDIRECT("progress!B"&amp;(Progress!$D$116-1)),MATCH($A3,INDIRECT("progress!AC"&amp;Progress!$D$116&amp;":AC"&amp;Progress!$E$116),0),0)</f>
        <v>2302</v>
      </c>
      <c r="I3" s="25">
        <f ca="1">OFFSET(INDIRECT("progress!B"&amp;(Progress!$D$117-1)),MATCH($A3,INDIRECT("progress!AC"&amp;Progress!$D$117&amp;":AC"&amp;Progress!$E$117),0),0)</f>
        <v>2408</v>
      </c>
      <c r="J3" s="24" t="str">
        <f ca="1">OFFSET(Team!$A$1,MATCH(B3,Team!$A$2:$A$200,0),1)</f>
        <v>港島第16旅</v>
      </c>
      <c r="K3" s="24" t="str">
        <f ca="1">OFFSET(Team!$A$1,MATCH(C3,Team!$A$2:$A$200,0),1)</f>
        <v>港島第99旅</v>
      </c>
      <c r="L3" s="24" t="str">
        <f ca="1">OFFSET(Team!$A$1,MATCH(D3,Team!$A$2:$A$200,0),1)</f>
        <v>港島第56旅</v>
      </c>
      <c r="M3" s="24" t="str">
        <f ca="1">OFFSET(Team!$A$1,MATCH(E3,Team!$A$2:$A$200,0),1)</f>
        <v>港島西區</v>
      </c>
      <c r="N3" s="24" t="str">
        <f ca="1">OFFSET(Team!$A$1,MATCH(F3,Team!$A$2:$A$200,0),1)</f>
        <v>東九龍第223旅</v>
      </c>
      <c r="O3" s="36" t="str">
        <f ca="1">OFFSET(Team!$A$1,MATCH(G3,Team!$A$2:$A$200,0),1)</f>
        <v>離島第17旅</v>
      </c>
      <c r="P3" s="24" t="str">
        <f ca="1">OFFSET(Team!$A$1,MATCH(H3,Team!$A$2:$A$200,0),1)</f>
        <v>Moon River </v>
      </c>
      <c r="Q3" s="25" t="str">
        <f ca="1">OFFSET(Team!$A$1,MATCH(I3,Team!$A$2:$A$200,0),1)</f>
        <v>陸遊人</v>
      </c>
      <c r="R3" s="26">
        <f ca="1">OFFSET(Progress!$AA$1,MATCH(B3,Progress!$B$2:$B$223,0),0)</f>
        <v>0.32639488888888896</v>
      </c>
      <c r="S3" s="26">
        <f ca="1">OFFSET(Progress!$AA$1,MATCH(C3,Progress!$B$2:$B$223,0),0)</f>
        <v>0.3569674444444445</v>
      </c>
      <c r="T3" s="26">
        <f ca="1">OFFSET(Progress!$AA$1,MATCH(D3,Progress!$B$2:$B$223,0),0)</f>
        <v>0.17572444444444443</v>
      </c>
      <c r="U3" s="26">
        <f ca="1">OFFSET(Progress!$AA$1,MATCH(E3,Progress!$B$2:$B$223,0),0)</f>
        <v>0.1618635555555556</v>
      </c>
      <c r="V3" s="26">
        <f ca="1">OFFSET(Progress!$AA$1,MATCH(F3,Progress!$B$2:$B$223,0),0)</f>
        <v>0.3750609999999999</v>
      </c>
      <c r="W3" s="37">
        <f ca="1">OFFSET(Progress!$AA$1,MATCH(G3,Progress!$B$2:$B$223,0),0)</f>
        <v>0.1833973333333333</v>
      </c>
      <c r="X3" s="26">
        <f ca="1">OFFSET(Progress!$AA$1,MATCH(H3,Progress!$B$2:$B$223,0),0)</f>
        <v>0.2778487777777777</v>
      </c>
      <c r="Y3" s="27">
        <f ca="1">OFFSET(Progress!$AA$1,MATCH(I3,Progress!$B$2:$B$223,0),0)</f>
        <v>0.14036077777777772</v>
      </c>
      <c r="Z3" s="20" t="str">
        <f aca="true" t="shared" si="3" ref="Z3:Z41">B3&amp;CHAR(10)&amp;J3&amp;CHAR(10)&amp;TEXT(R3,"hh:mm")</f>
        <v>1105
港島第16旅
07:50</v>
      </c>
      <c r="AA3" s="20" t="str">
        <f aca="true" t="shared" si="4" ref="AA3:AA41">C3&amp;CHAR(10)&amp;K3&amp;CHAR(10)&amp;TEXT(S3,"hh:mm")</f>
        <v>1215
港島第99旅
08:34</v>
      </c>
      <c r="AB3" s="20" t="str">
        <f aca="true" t="shared" si="5" ref="AB3:AB41">D3&amp;CHAR(10)&amp;L3&amp;CHAR(10)&amp;TEXT(T3,"hh:mm")</f>
        <v>1304
港島第56旅
04:13</v>
      </c>
      <c r="AC3" s="20" t="str">
        <f aca="true" t="shared" si="6" ref="AC3:AC41">E3&amp;CHAR(10)&amp;M3&amp;CHAR(10)&amp;TEXT(U3,"hh:mm")</f>
        <v>1405
港島西區
03:53</v>
      </c>
      <c r="AD3" s="20" t="str">
        <f aca="true" t="shared" si="7" ref="AD3:AD41">F3&amp;CHAR(10)&amp;N3&amp;CHAR(10)&amp;TEXT(V3,"hh:mm")</f>
        <v>2103
東九龍第223旅
09:00</v>
      </c>
      <c r="AE3" s="20" t="str">
        <f aca="true" t="shared" si="8" ref="AE3:AE41">G3&amp;CHAR(10)&amp;O3&amp;CHAR(10)&amp;TEXT(W3,"hh:mm")</f>
        <v>2201
離島第17旅
04:24</v>
      </c>
      <c r="AF3" s="20" t="str">
        <f aca="true" t="shared" si="9" ref="AF3:AF41">H3&amp;CHAR(10)&amp;P3&amp;CHAR(10)&amp;TEXT(X3,"hh:mm")</f>
        <v>2302
Moon River 
06:40</v>
      </c>
      <c r="AG3" s="20" t="str">
        <f aca="true" t="shared" si="10" ref="AG3:AG41">I3&amp;CHAR(10)&amp;Q3&amp;CHAR(10)&amp;TEXT(Y3,"hh:mm")</f>
        <v>2408
陸遊人
03:22</v>
      </c>
    </row>
    <row r="4" spans="1:33" ht="42.75" customHeight="1">
      <c r="A4" s="39">
        <v>3</v>
      </c>
      <c r="B4" s="24">
        <f ca="1">OFFSET(INDIRECT("progress!B"&amp;(Progress!$D$110-1)),MATCH($A4,INDIRECT("progress!AC"&amp;Progress!$D$110&amp;":AC"&amp;Progress!$E$110),0),0)</f>
        <v>1106</v>
      </c>
      <c r="C4" s="24">
        <f ca="1">OFFSET(INDIRECT("progress!B"&amp;(Progress!$D$111-1)),MATCH($A4,INDIRECT("progress!AC"&amp;Progress!$D$111&amp;":AC"&amp;Progress!$E$111),0),0)</f>
        <v>1216</v>
      </c>
      <c r="D4" s="24">
        <f ca="1">OFFSET(INDIRECT("progress!B"&amp;(Progress!$D$112-1)),MATCH($A4,INDIRECT("progress!AC"&amp;Progress!$D$112&amp;":AC"&amp;Progress!$E$112),0),0)</f>
        <v>1324</v>
      </c>
      <c r="E4" s="24">
        <f ca="1">OFFSET(INDIRECT("progress!B"&amp;(Progress!$D$113-1)),MATCH($A4,INDIRECT("progress!AC"&amp;Progress!$D$113&amp;":AC"&amp;Progress!$E$113),0),0)</f>
        <v>1404</v>
      </c>
      <c r="F4" s="24">
        <f ca="1">OFFSET(INDIRECT("progress!B"&amp;(Progress!$D$114-1)),MATCH($A4,INDIRECT("progress!AC"&amp;Progress!$D$114&amp;":AC"&amp;Progress!$E$114),0),0)</f>
        <v>2104</v>
      </c>
      <c r="G4" s="36">
        <f ca="1">OFFSET(INDIRECT("progress!B"&amp;(Progress!$D$115-1)),MATCH($A4,INDIRECT("progress!AC"&amp;Progress!$D$115&amp;":AC"&amp;Progress!$E$115),0),0)</f>
        <v>2203</v>
      </c>
      <c r="H4" s="24">
        <f ca="1">OFFSET(INDIRECT("progress!B"&amp;(Progress!$D$116-1)),MATCH($A4,INDIRECT("progress!AC"&amp;Progress!$D$116&amp;":AC"&amp;Progress!$E$116),0),0)</f>
        <v>2306</v>
      </c>
      <c r="I4" s="25">
        <f ca="1">OFFSET(INDIRECT("progress!B"&amp;(Progress!$D$117-1)),MATCH($A4,INDIRECT("progress!AC"&amp;Progress!$D$117&amp;":AC"&amp;Progress!$E$117),0),0)</f>
        <v>2412</v>
      </c>
      <c r="J4" s="24" t="str">
        <f ca="1">OFFSET(Team!$A$1,MATCH(B4,Team!$A$2:$A$200,0),1)</f>
        <v>港島第16旅</v>
      </c>
      <c r="K4" s="24" t="str">
        <f ca="1">OFFSET(Team!$A$1,MATCH(C4,Team!$A$2:$A$200,0),1)</f>
        <v>港島第15旅</v>
      </c>
      <c r="L4" s="24" t="str">
        <f ca="1">OFFSET(Team!$A$1,MATCH(D4,Team!$A$2:$A$200,0),1)</f>
        <v>港島第15旅</v>
      </c>
      <c r="M4" s="24" t="str">
        <f ca="1">OFFSET(Team!$A$1,MATCH(E4,Team!$A$2:$A$200,0),1)</f>
        <v>港島北區</v>
      </c>
      <c r="N4" s="24" t="str">
        <f ca="1">OFFSET(Team!$A$1,MATCH(F4,Team!$A$2:$A$200,0),1)</f>
        <v>璧峰第6旅</v>
      </c>
      <c r="O4" s="36" t="str">
        <f ca="1">OFFSET(Team!$A$1,MATCH(G4,Team!$A$2:$A$200,0),1)</f>
        <v>離島第17旅</v>
      </c>
      <c r="P4" s="24" t="str">
        <f ca="1">OFFSET(Team!$A$1,MATCH(H4,Team!$A$2:$A$200,0),1)</f>
        <v>The Shark</v>
      </c>
      <c r="Q4" s="25" t="str">
        <f ca="1">OFFSET(Team!$A$1,MATCH(I4,Team!$A$2:$A$200,0),1)</f>
        <v>陸遊人</v>
      </c>
      <c r="R4" s="26">
        <f ca="1">OFFSET(Progress!$AA$1,MATCH(B4,Progress!$B$2:$B$223,0),0)</f>
        <v>0.368757</v>
      </c>
      <c r="S4" s="26">
        <f ca="1">OFFSET(Progress!$AA$1,MATCH(C4,Progress!$B$2:$B$223,0),0)</f>
        <v>0.35905177777777775</v>
      </c>
      <c r="T4" s="26">
        <f ca="1">OFFSET(Progress!$AA$1,MATCH(D4,Progress!$B$2:$B$223,0),0)</f>
        <v>0.1771333333333333</v>
      </c>
      <c r="U4" s="26">
        <f ca="1">OFFSET(Progress!$AA$1,MATCH(E4,Progress!$B$2:$B$223,0),0)</f>
        <v>0.18616811111111106</v>
      </c>
      <c r="V4" s="26">
        <f ca="1">OFFSET(Progress!$AA$1,MATCH(F4,Progress!$B$2:$B$223,0),0)</f>
        <v>0.39797866666666665</v>
      </c>
      <c r="W4" s="37">
        <f ca="1">OFFSET(Progress!$AA$1,MATCH(G4,Progress!$B$2:$B$223,0),0)</f>
        <v>0.19173266666666672</v>
      </c>
      <c r="X4" s="26">
        <f ca="1">OFFSET(Progress!$AA$1,MATCH(H4,Progress!$B$2:$B$223,0),0)</f>
        <v>0.29938055555555554</v>
      </c>
      <c r="Y4" s="27">
        <f ca="1">OFFSET(Progress!$AA$1,MATCH(I4,Progress!$B$2:$B$223,0),0)</f>
        <v>0.1445314444444445</v>
      </c>
      <c r="Z4" s="20" t="str">
        <f t="shared" si="3"/>
        <v>1106
港島第16旅
08:51</v>
      </c>
      <c r="AA4" s="20" t="str">
        <f t="shared" si="4"/>
        <v>1216
港島第15旅
08:37</v>
      </c>
      <c r="AB4" s="20" t="str">
        <f t="shared" si="5"/>
        <v>1324
港島第15旅
04:15</v>
      </c>
      <c r="AC4" s="20" t="str">
        <f t="shared" si="6"/>
        <v>1404
港島北區
04:28</v>
      </c>
      <c r="AD4" s="20" t="str">
        <f t="shared" si="7"/>
        <v>2104
璧峰第6旅
09:33</v>
      </c>
      <c r="AE4" s="20" t="str">
        <f t="shared" si="8"/>
        <v>2203
離島第17旅
04:36</v>
      </c>
      <c r="AF4" s="20" t="str">
        <f t="shared" si="9"/>
        <v>2306
The Shark
07:11</v>
      </c>
      <c r="AG4" s="20" t="str">
        <f t="shared" si="10"/>
        <v>2412
陸遊人
03:28</v>
      </c>
    </row>
    <row r="5" spans="1:33" ht="42.75" customHeight="1">
      <c r="A5" s="39">
        <v>4</v>
      </c>
      <c r="B5" s="24">
        <f ca="1">OFFSET(INDIRECT("progress!B"&amp;(Progress!$D$110-1)),MATCH($A5,INDIRECT("progress!AC"&amp;Progress!$D$110&amp;":AC"&amp;Progress!$E$110),0),0)</f>
        <v>1101</v>
      </c>
      <c r="C5" s="24">
        <f ca="1">OFFSET(INDIRECT("progress!B"&amp;(Progress!$D$111-1)),MATCH($A5,INDIRECT("progress!AC"&amp;Progress!$D$111&amp;":AC"&amp;Progress!$E$111),0),0)</f>
        <v>1206</v>
      </c>
      <c r="D5" s="24">
        <f ca="1">OFFSET(INDIRECT("progress!B"&amp;(Progress!$D$112-1)),MATCH($A5,INDIRECT("progress!AC"&amp;Progress!$D$112&amp;":AC"&amp;Progress!$E$112),0),0)</f>
        <v>1323</v>
      </c>
      <c r="E5" s="24">
        <f ca="1">OFFSET(INDIRECT("progress!B"&amp;(Progress!$D$113-1)),MATCH($A5,INDIRECT("progress!AC"&amp;Progress!$D$113&amp;":AC"&amp;Progress!$E$113),0),0)</f>
        <v>1402</v>
      </c>
      <c r="F5" s="24">
        <f ca="1">OFFSET(INDIRECT("progress!B"&amp;(Progress!$D$114-1)),MATCH($A5,INDIRECT("progress!AC"&amp;Progress!$D$114&amp;":AC"&amp;Progress!$E$114),0),0)</f>
        <v>2102</v>
      </c>
      <c r="G5" s="36">
        <f ca="1">OFFSET(INDIRECT("progress!B"&amp;(Progress!$D$115-1)),MATCH($A5,INDIRECT("progress!AC"&amp;Progress!$D$115&amp;":AC"&amp;Progress!$E$115),0),0)</f>
        <v>2205</v>
      </c>
      <c r="H5" s="24">
        <f ca="1">OFFSET(INDIRECT("progress!B"&amp;(Progress!$D$116-1)),MATCH($A5,INDIRECT("progress!AC"&amp;Progress!$D$116&amp;":AC"&amp;Progress!$E$116),0),0)</f>
        <v>2303</v>
      </c>
      <c r="I5" s="25">
        <f ca="1">OFFSET(INDIRECT("progress!B"&amp;(Progress!$D$117-1)),MATCH($A5,INDIRECT("progress!AC"&amp;Progress!$D$117&amp;":AC"&amp;Progress!$E$117),0),0)</f>
        <v>2410</v>
      </c>
      <c r="J5" s="24" t="str">
        <f ca="1">OFFSET(Team!$A$1,MATCH(B5,Team!$A$2:$A$200,0),1)</f>
        <v>港島第263旅</v>
      </c>
      <c r="K5" s="24" t="str">
        <f ca="1">OFFSET(Team!$A$1,MATCH(C5,Team!$A$2:$A$200,0),1)</f>
        <v>港島第17旅</v>
      </c>
      <c r="L5" s="24" t="str">
        <f ca="1">OFFSET(Team!$A$1,MATCH(D5,Team!$A$2:$A$200,0),1)</f>
        <v>港島第99旅</v>
      </c>
      <c r="M5" s="24" t="str">
        <f ca="1">OFFSET(Team!$A$1,MATCH(E5,Team!$A$2:$A$200,0),1)</f>
        <v>筲箕灣區</v>
      </c>
      <c r="N5" s="24" t="str">
        <f ca="1">OFFSET(Team!$A$1,MATCH(F5,Team!$A$2:$A$200,0),1)</f>
        <v>元朗西第24旅</v>
      </c>
      <c r="O5" s="36" t="str">
        <f ca="1">OFFSET(Team!$A$1,MATCH(G5,Team!$A$2:$A$200,0),1)</f>
        <v>璧峰第6旅</v>
      </c>
      <c r="P5" s="24" t="str">
        <f ca="1">OFFSET(Team!$A$1,MATCH(H5,Team!$A$2:$A$200,0),1)</f>
        <v>HA KWC </v>
      </c>
      <c r="Q5" s="25" t="str">
        <f ca="1">OFFSET(Team!$A$1,MATCH(I5,Team!$A$2:$A$200,0),1)</f>
        <v>陸遊人</v>
      </c>
      <c r="R5" s="26">
        <f ca="1">OFFSET(Progress!$AA$1,MATCH(B5,Progress!$B$2:$B$223,0),0)</f>
        <v>0.37083533333333335</v>
      </c>
      <c r="S5" s="26">
        <f ca="1">OFFSET(Progress!$AA$1,MATCH(C5,Progress!$B$2:$B$223,0),0)</f>
        <v>0.37431955555555557</v>
      </c>
      <c r="T5" s="26">
        <f ca="1">OFFSET(Progress!$AA$1,MATCH(D5,Progress!$B$2:$B$223,0),0)</f>
        <v>0.17782677777777786</v>
      </c>
      <c r="U5" s="26">
        <f ca="1">OFFSET(Progress!$AA$1,MATCH(E5,Progress!$B$2:$B$223,0),0)</f>
        <v>0.20699944444444443</v>
      </c>
      <c r="V5" s="26">
        <f ca="1">OFFSET(Progress!$AA$1,MATCH(F5,Progress!$B$2:$B$223,0),0)</f>
        <v>0.5229766666666666</v>
      </c>
      <c r="W5" s="37">
        <f ca="1">OFFSET(Progress!$AA$1,MATCH(G5,Progress!$B$2:$B$223,0),0)</f>
        <v>0.1945124444444445</v>
      </c>
      <c r="X5" s="26">
        <f ca="1">OFFSET(Progress!$AA$1,MATCH(H5,Progress!$B$2:$B$223,0),0)</f>
        <v>0.3604886666666667</v>
      </c>
      <c r="Y5" s="27">
        <f ca="1">OFFSET(Progress!$AA$1,MATCH(I5,Progress!$B$2:$B$223,0),0)</f>
        <v>0.15355722222222223</v>
      </c>
      <c r="Z5" s="20" t="str">
        <f t="shared" si="3"/>
        <v>1101
港島第263旅
08:54</v>
      </c>
      <c r="AA5" s="20" t="str">
        <f t="shared" si="4"/>
        <v>1206
港島第17旅
08:59</v>
      </c>
      <c r="AB5" s="20" t="str">
        <f t="shared" si="5"/>
        <v>1323
港島第99旅
04:16</v>
      </c>
      <c r="AC5" s="20" t="str">
        <f t="shared" si="6"/>
        <v>1402
筲箕灣區
04:58</v>
      </c>
      <c r="AD5" s="20" t="str">
        <f t="shared" si="7"/>
        <v>2102
元朗西第24旅
12:33</v>
      </c>
      <c r="AE5" s="20" t="str">
        <f t="shared" si="8"/>
        <v>2205
璧峰第6旅
04:40</v>
      </c>
      <c r="AF5" s="20" t="str">
        <f t="shared" si="9"/>
        <v>2303
HA KWC 
08:39</v>
      </c>
      <c r="AG5" s="20" t="str">
        <f t="shared" si="10"/>
        <v>2410
陸遊人
03:41</v>
      </c>
    </row>
    <row r="6" spans="1:33" ht="42.75" customHeight="1">
      <c r="A6" s="39">
        <v>5</v>
      </c>
      <c r="B6" s="24">
        <f ca="1">OFFSET(INDIRECT("progress!B"&amp;(Progress!$D$110-1)),MATCH($A6,INDIRECT("progress!AC"&amp;Progress!$D$110&amp;":AC"&amp;Progress!$E$110),0),0)</f>
        <v>1107</v>
      </c>
      <c r="C6" s="24">
        <f ca="1">OFFSET(INDIRECT("progress!B"&amp;(Progress!$D$111-1)),MATCH($A6,INDIRECT("progress!AC"&amp;Progress!$D$111&amp;":AC"&amp;Progress!$E$111),0),0)</f>
        <v>1217</v>
      </c>
      <c r="D6" s="24">
        <f ca="1">OFFSET(INDIRECT("progress!B"&amp;(Progress!$D$112-1)),MATCH($A6,INDIRECT("progress!AC"&amp;Progress!$D$112&amp;":AC"&amp;Progress!$E$112),0),0)</f>
        <v>1318</v>
      </c>
      <c r="E6" s="24" t="e">
        <f ca="1">OFFSET(INDIRECT("progress!B"&amp;(Progress!$D$113-1)),MATCH($A6,INDIRECT("progress!AC"&amp;Progress!$D$113&amp;":AC"&amp;Progress!$E$113),0),0)</f>
        <v>#N/A</v>
      </c>
      <c r="F6" s="24" t="e">
        <f ca="1">OFFSET(INDIRECT("progress!B"&amp;(Progress!$D$114-1)),MATCH($A6,INDIRECT("progress!AC"&amp;Progress!$D$114&amp;":AC"&amp;Progress!$E$114),0),0)</f>
        <v>#N/A</v>
      </c>
      <c r="G6" s="36">
        <f ca="1">OFFSET(INDIRECT("progress!B"&amp;(Progress!$D$115-1)),MATCH($A6,INDIRECT("progress!AC"&amp;Progress!$D$115&amp;":AC"&amp;Progress!$E$115),0),0)</f>
        <v>2204</v>
      </c>
      <c r="H6" s="24">
        <f ca="1">OFFSET(INDIRECT("progress!B"&amp;(Progress!$D$116-1)),MATCH($A6,INDIRECT("progress!AC"&amp;Progress!$D$116&amp;":AC"&amp;Progress!$E$116),0),0)</f>
        <v>2304</v>
      </c>
      <c r="I6" s="25">
        <f ca="1">OFFSET(INDIRECT("progress!B"&amp;(Progress!$D$117-1)),MATCH($A6,INDIRECT("progress!AC"&amp;Progress!$D$117&amp;":AC"&amp;Progress!$E$117),0),0)</f>
        <v>2407</v>
      </c>
      <c r="J6" s="24" t="str">
        <f ca="1">OFFSET(Team!$A$1,MATCH(B6,Team!$A$2:$A$200,0),1)</f>
        <v>港島第35旅</v>
      </c>
      <c r="K6" s="24" t="str">
        <f ca="1">OFFSET(Team!$A$1,MATCH(C6,Team!$A$2:$A$200,0),1)</f>
        <v>港島第15旅</v>
      </c>
      <c r="L6" s="24" t="str">
        <f ca="1">OFFSET(Team!$A$1,MATCH(D6,Team!$A$2:$A$200,0),1)</f>
        <v>港島第161旅</v>
      </c>
      <c r="M6" s="24" t="e">
        <f ca="1">OFFSET(Team!$A$1,MATCH(E6,Team!$A$2:$A$200,0),1)</f>
        <v>#N/A</v>
      </c>
      <c r="N6" s="24" t="e">
        <f ca="1">OFFSET(Team!$A$1,MATCH(F6,Team!$A$2:$A$200,0),1)</f>
        <v>#N/A</v>
      </c>
      <c r="O6" s="36" t="str">
        <f ca="1">OFFSET(Team!$A$1,MATCH(G6,Team!$A$2:$A$200,0),1)</f>
        <v>元朗西第24旅</v>
      </c>
      <c r="P6" s="24" t="str">
        <f ca="1">OFFSET(Team!$A$1,MATCH(H6,Team!$A$2:$A$200,0),1)</f>
        <v>陸遊人</v>
      </c>
      <c r="Q6" s="25" t="str">
        <f ca="1">OFFSET(Team!$A$1,MATCH(I6,Team!$A$2:$A$200,0),1)</f>
        <v>陸遊人</v>
      </c>
      <c r="R6" s="26">
        <f ca="1">OFFSET(Progress!$AA$1,MATCH(B6,Progress!$B$2:$B$223,0),0)</f>
        <v>0.4590357777777778</v>
      </c>
      <c r="S6" s="26">
        <f ca="1">OFFSET(Progress!$AA$1,MATCH(C6,Progress!$B$2:$B$223,0),0)</f>
        <v>0.3833583333333333</v>
      </c>
      <c r="T6" s="26">
        <f ca="1">OFFSET(Progress!$AA$1,MATCH(D6,Progress!$B$2:$B$223,0),0)</f>
        <v>0.20768288888888886</v>
      </c>
      <c r="U6" s="26" t="e">
        <f ca="1">OFFSET(Progress!$AA$1,MATCH(E6,Progress!$B$2:$B$223,0),0)</f>
        <v>#N/A</v>
      </c>
      <c r="V6" s="26" t="e">
        <f ca="1">OFFSET(Progress!$AA$1,MATCH(F6,Progress!$B$2:$B$223,0),0)</f>
        <v>#N/A</v>
      </c>
      <c r="W6" s="37">
        <f ca="1">OFFSET(Progress!$AA$1,MATCH(G6,Progress!$B$2:$B$223,0),0)</f>
        <v>0.2160392222222222</v>
      </c>
      <c r="X6" s="26">
        <f ca="1">OFFSET(Progress!$AA$1,MATCH(H6,Progress!$B$2:$B$223,0),0)</f>
        <v>0.3764618888888888</v>
      </c>
      <c r="Y6" s="27">
        <f ca="1">OFFSET(Progress!$AA$1,MATCH(I6,Progress!$B$2:$B$223,0),0)</f>
        <v>0.15841533333333332</v>
      </c>
      <c r="Z6" s="20" t="str">
        <f t="shared" si="3"/>
        <v>1107
港島第35旅
11:01</v>
      </c>
      <c r="AA6" s="20" t="str">
        <f t="shared" si="4"/>
        <v>1217
港島第15旅
09:12</v>
      </c>
      <c r="AB6" s="20" t="str">
        <f t="shared" si="5"/>
        <v>1318
港島第161旅
04:59</v>
      </c>
      <c r="AC6" s="20" t="e">
        <f t="shared" si="6"/>
        <v>#N/A</v>
      </c>
      <c r="AD6" s="20" t="e">
        <f t="shared" si="7"/>
        <v>#N/A</v>
      </c>
      <c r="AE6" s="20" t="str">
        <f t="shared" si="8"/>
        <v>2204
元朗西第24旅
05:11</v>
      </c>
      <c r="AF6" s="20" t="str">
        <f t="shared" si="9"/>
        <v>2304
陸遊人
09:02</v>
      </c>
      <c r="AG6" s="20" t="str">
        <f t="shared" si="10"/>
        <v>2407
陸遊人
03:48</v>
      </c>
    </row>
    <row r="7" spans="1:33" ht="42.75" customHeight="1">
      <c r="A7" s="39">
        <v>6</v>
      </c>
      <c r="B7" s="24">
        <f ca="1">OFFSET(INDIRECT("progress!B"&amp;(Progress!$D$110-1)),MATCH($A7,INDIRECT("progress!AC"&amp;Progress!$D$110&amp;":AC"&amp;Progress!$E$110),0),0)</f>
        <v>1102</v>
      </c>
      <c r="C7" s="24">
        <f ca="1">OFFSET(INDIRECT("progress!B"&amp;(Progress!$D$111-1)),MATCH($A7,INDIRECT("progress!AC"&amp;Progress!$D$111&amp;":AC"&amp;Progress!$E$111),0),0)</f>
        <v>1214</v>
      </c>
      <c r="D7" s="24">
        <f ca="1">OFFSET(INDIRECT("progress!B"&amp;(Progress!$D$112-1)),MATCH($A7,INDIRECT("progress!AC"&amp;Progress!$D$112&amp;":AC"&amp;Progress!$E$112),0),0)</f>
        <v>1303</v>
      </c>
      <c r="E7" s="24" t="e">
        <f ca="1">OFFSET(INDIRECT("progress!B"&amp;(Progress!$D$113-1)),MATCH($A7,INDIRECT("progress!AC"&amp;Progress!$D$113&amp;":AC"&amp;Progress!$E$113),0),0)</f>
        <v>#N/A</v>
      </c>
      <c r="F7" s="24" t="e">
        <f ca="1">OFFSET(INDIRECT("progress!B"&amp;(Progress!$D$114-1)),MATCH($A7,INDIRECT("progress!AC"&amp;Progress!$D$114&amp;":AC"&amp;Progress!$E$114),0),0)</f>
        <v>#N/A</v>
      </c>
      <c r="G7" s="36">
        <f ca="1">OFFSET(INDIRECT("progress!B"&amp;(Progress!$D$115-1)),MATCH($A7,INDIRECT("progress!AC"&amp;Progress!$D$115&amp;":AC"&amp;Progress!$E$115),0),0)</f>
        <v>2206</v>
      </c>
      <c r="H7" s="24">
        <f ca="1">OFFSET(INDIRECT("progress!B"&amp;(Progress!$D$116-1)),MATCH($A7,INDIRECT("progress!AC"&amp;Progress!$D$116&amp;":AC"&amp;Progress!$E$116),0),0)</f>
        <v>2301</v>
      </c>
      <c r="I7" s="25">
        <f ca="1">OFFSET(INDIRECT("progress!B"&amp;(Progress!$D$117-1)),MATCH($A7,INDIRECT("progress!AC"&amp;Progress!$D$117&amp;":AC"&amp;Progress!$E$117),0),0)</f>
        <v>2409</v>
      </c>
      <c r="J7" s="24" t="str">
        <f ca="1">OFFSET(Team!$A$1,MATCH(B7,Team!$A$2:$A$200,0),1)</f>
        <v>港島第135旅</v>
      </c>
      <c r="K7" s="24" t="str">
        <f ca="1">OFFSET(Team!$A$1,MATCH(C7,Team!$A$2:$A$200,0),1)</f>
        <v>港島第99旅</v>
      </c>
      <c r="L7" s="24" t="str">
        <f ca="1">OFFSET(Team!$A$1,MATCH(D7,Team!$A$2:$A$200,0),1)</f>
        <v>港島第56旅</v>
      </c>
      <c r="M7" s="24" t="e">
        <f ca="1">OFFSET(Team!$A$1,MATCH(E7,Team!$A$2:$A$200,0),1)</f>
        <v>#N/A</v>
      </c>
      <c r="N7" s="24" t="e">
        <f ca="1">OFFSET(Team!$A$1,MATCH(F7,Team!$A$2:$A$200,0),1)</f>
        <v>#N/A</v>
      </c>
      <c r="O7" s="36" t="str">
        <f ca="1">OFFSET(Team!$A$1,MATCH(G7,Team!$A$2:$A$200,0),1)</f>
        <v>新界第1431旅</v>
      </c>
      <c r="P7" s="24" t="str">
        <f ca="1">OFFSET(Team!$A$1,MATCH(H7,Team!$A$2:$A$200,0),1)</f>
        <v>翠箬</v>
      </c>
      <c r="Q7" s="25" t="str">
        <f ca="1">OFFSET(Team!$A$1,MATCH(I7,Team!$A$2:$A$200,0),1)</f>
        <v>陸遊人</v>
      </c>
      <c r="R7" s="26">
        <f ca="1">OFFSET(Progress!$AA$1,MATCH(B7,Progress!$B$2:$B$223,0),0)</f>
        <v>0.5027807777777779</v>
      </c>
      <c r="S7" s="26">
        <f ca="1">OFFSET(Progress!$AA$1,MATCH(C7,Progress!$B$2:$B$223,0),0)</f>
        <v>0.4111331111111111</v>
      </c>
      <c r="T7" s="26">
        <f ca="1">OFFSET(Progress!$AA$1,MATCH(D7,Progress!$B$2:$B$223,0),0)</f>
        <v>0.20905677777777776</v>
      </c>
      <c r="U7" s="26" t="e">
        <f ca="1">OFFSET(Progress!$AA$1,MATCH(E7,Progress!$B$2:$B$223,0),0)</f>
        <v>#N/A</v>
      </c>
      <c r="V7" s="26" t="e">
        <f ca="1">OFFSET(Progress!$AA$1,MATCH(F7,Progress!$B$2:$B$223,0),0)</f>
        <v>#N/A</v>
      </c>
      <c r="W7" s="37">
        <f ca="1">OFFSET(Progress!$AA$1,MATCH(G7,Progress!$B$2:$B$223,0),0)</f>
        <v>0.23340233333333335</v>
      </c>
      <c r="X7" s="26">
        <f ca="1">OFFSET(Progress!$AA$1,MATCH(H7,Progress!$B$2:$B$223,0),0)</f>
        <v>0.41257000000000005</v>
      </c>
      <c r="Y7" s="27">
        <f ca="1">OFFSET(Progress!$AA$1,MATCH(I7,Progress!$B$2:$B$223,0),0)</f>
        <v>0.1611951111111111</v>
      </c>
      <c r="Z7" s="20" t="str">
        <f t="shared" si="3"/>
        <v>1102
港島第135旅
12:04</v>
      </c>
      <c r="AA7" s="20" t="str">
        <f t="shared" si="4"/>
        <v>1214
港島第99旅
09:52</v>
      </c>
      <c r="AB7" s="20" t="str">
        <f t="shared" si="5"/>
        <v>1303
港島第56旅
05:01</v>
      </c>
      <c r="AC7" s="20" t="e">
        <f t="shared" si="6"/>
        <v>#N/A</v>
      </c>
      <c r="AD7" s="20" t="e">
        <f t="shared" si="7"/>
        <v>#N/A</v>
      </c>
      <c r="AE7" s="20" t="str">
        <f t="shared" si="8"/>
        <v>2206
新界第1431旅
05:36</v>
      </c>
      <c r="AF7" s="20" t="str">
        <f t="shared" si="9"/>
        <v>2301
翠箬
09:54</v>
      </c>
      <c r="AG7" s="20" t="str">
        <f t="shared" si="10"/>
        <v>2409
陸遊人
03:52</v>
      </c>
    </row>
    <row r="8" spans="1:33" ht="42.75" customHeight="1">
      <c r="A8" s="39">
        <v>7</v>
      </c>
      <c r="B8" s="24" t="e">
        <f ca="1">OFFSET(INDIRECT("progress!B"&amp;(Progress!$D$110-1)),MATCH($A8,INDIRECT("progress!AC"&amp;Progress!$D$110&amp;":AC"&amp;Progress!$E$110),0),0)</f>
        <v>#N/A</v>
      </c>
      <c r="C8" s="24">
        <f ca="1">OFFSET(INDIRECT("progress!B"&amp;(Progress!$D$111-1)),MATCH($A8,INDIRECT("progress!AC"&amp;Progress!$D$111&amp;":AC"&amp;Progress!$E$111),0),0)</f>
        <v>1205</v>
      </c>
      <c r="D8" s="24">
        <f ca="1">OFFSET(INDIRECT("progress!B"&amp;(Progress!$D$112-1)),MATCH($A8,INDIRECT("progress!AC"&amp;Progress!$D$112&amp;":AC"&amp;Progress!$E$112),0),0)</f>
        <v>1301</v>
      </c>
      <c r="E8" s="24" t="e">
        <f ca="1">OFFSET(INDIRECT("progress!B"&amp;(Progress!$D$113-1)),MATCH($A8,INDIRECT("progress!AC"&amp;Progress!$D$113&amp;":AC"&amp;Progress!$E$113),0),0)</f>
        <v>#N/A</v>
      </c>
      <c r="F8" s="24" t="e">
        <f ca="1">OFFSET(INDIRECT("progress!B"&amp;(Progress!$D$114-1)),MATCH($A8,INDIRECT("progress!AC"&amp;Progress!$D$114&amp;":AC"&amp;Progress!$E$114),0),0)</f>
        <v>#N/A</v>
      </c>
      <c r="G8" s="36" t="e">
        <f ca="1">OFFSET(INDIRECT("progress!B"&amp;(Progress!$D$115-1)),MATCH($A8,INDIRECT("progress!AC"&amp;Progress!$D$115&amp;":AC"&amp;Progress!$E$115),0),0)</f>
        <v>#N/A</v>
      </c>
      <c r="H8" s="24" t="e">
        <f ca="1">OFFSET(INDIRECT("progress!B"&amp;(Progress!$D$116-1)),MATCH($A8,INDIRECT("progress!AC"&amp;Progress!$D$116&amp;":AC"&amp;Progress!$E$116),0),0)</f>
        <v>#N/A</v>
      </c>
      <c r="I8" s="25">
        <f ca="1">OFFSET(INDIRECT("progress!B"&amp;(Progress!$D$117-1)),MATCH($A8,INDIRECT("progress!AC"&amp;Progress!$D$117&amp;":AC"&amp;Progress!$E$117),0),0)</f>
        <v>2428</v>
      </c>
      <c r="J8" s="24" t="e">
        <f ca="1">OFFSET(Team!$A$1,MATCH(B8,Team!$A$2:$A$200,0),1)</f>
        <v>#N/A</v>
      </c>
      <c r="K8" s="24" t="str">
        <f ca="1">OFFSET(Team!$A$1,MATCH(C8,Team!$A$2:$A$200,0),1)</f>
        <v>港島第236旅</v>
      </c>
      <c r="L8" s="24" t="str">
        <f ca="1">OFFSET(Team!$A$1,MATCH(D8,Team!$A$2:$A$200,0),1)</f>
        <v>港島第243旅</v>
      </c>
      <c r="M8" s="24" t="e">
        <f ca="1">OFFSET(Team!$A$1,MATCH(E8,Team!$A$2:$A$200,0),1)</f>
        <v>#N/A</v>
      </c>
      <c r="N8" s="24" t="e">
        <f ca="1">OFFSET(Team!$A$1,MATCH(F8,Team!$A$2:$A$200,0),1)</f>
        <v>#N/A</v>
      </c>
      <c r="O8" s="36" t="e">
        <f ca="1">OFFSET(Team!$A$1,MATCH(G8,Team!$A$2:$A$200,0),1)</f>
        <v>#N/A</v>
      </c>
      <c r="P8" s="24" t="e">
        <f ca="1">OFFSET(Team!$A$1,MATCH(H8,Team!$A$2:$A$200,0),1)</f>
        <v>#N/A</v>
      </c>
      <c r="Q8" s="25" t="str">
        <f ca="1">OFFSET(Team!$A$1,MATCH(I8,Team!$A$2:$A$200,0),1)</f>
        <v>VTC, Shatin</v>
      </c>
      <c r="R8" s="26" t="e">
        <f ca="1">OFFSET(Progress!$AA$1,MATCH(B8,Progress!$B$2:$B$223,0),0)</f>
        <v>#N/A</v>
      </c>
      <c r="S8" s="26">
        <f ca="1">OFFSET(Progress!$AA$1,MATCH(C8,Progress!$B$2:$B$223,0),0)</f>
        <v>0.4132074444444445</v>
      </c>
      <c r="T8" s="26">
        <f ca="1">OFFSET(Progress!$AA$1,MATCH(D8,Progress!$B$2:$B$223,0),0)</f>
        <v>0.21530477777777773</v>
      </c>
      <c r="U8" s="26" t="e">
        <f ca="1">OFFSET(Progress!$AA$1,MATCH(E8,Progress!$B$2:$B$223,0),0)</f>
        <v>#N/A</v>
      </c>
      <c r="V8" s="26" t="e">
        <f ca="1">OFFSET(Progress!$AA$1,MATCH(F8,Progress!$B$2:$B$223,0),0)</f>
        <v>#N/A</v>
      </c>
      <c r="W8" s="37" t="e">
        <f ca="1">OFFSET(Progress!$AA$1,MATCH(G8,Progress!$B$2:$B$223,0),0)</f>
        <v>#N/A</v>
      </c>
      <c r="X8" s="26" t="e">
        <f ca="1">OFFSET(Progress!$AA$1,MATCH(H8,Progress!$B$2:$B$223,0),0)</f>
        <v>#N/A</v>
      </c>
      <c r="Y8" s="27">
        <f ca="1">OFFSET(Progress!$AA$1,MATCH(I8,Progress!$B$2:$B$223,0),0)</f>
        <v>0.1862141111111111</v>
      </c>
      <c r="Z8" s="20" t="e">
        <f t="shared" si="3"/>
        <v>#N/A</v>
      </c>
      <c r="AA8" s="20" t="str">
        <f t="shared" si="4"/>
        <v>1205
港島第236旅
09:55</v>
      </c>
      <c r="AB8" s="20" t="str">
        <f t="shared" si="5"/>
        <v>1301
港島第243旅
05:10</v>
      </c>
      <c r="AC8" s="20" t="e">
        <f t="shared" si="6"/>
        <v>#N/A</v>
      </c>
      <c r="AD8" s="20" t="e">
        <f t="shared" si="7"/>
        <v>#N/A</v>
      </c>
      <c r="AE8" s="20" t="e">
        <f t="shared" si="8"/>
        <v>#N/A</v>
      </c>
      <c r="AF8" s="20" t="e">
        <f t="shared" si="9"/>
        <v>#N/A</v>
      </c>
      <c r="AG8" s="20" t="str">
        <f t="shared" si="10"/>
        <v>2428
VTC, Shatin
04:28</v>
      </c>
    </row>
    <row r="9" spans="1:33" ht="42.75" customHeight="1">
      <c r="A9" s="39">
        <v>8</v>
      </c>
      <c r="B9" s="24" t="e">
        <f ca="1">OFFSET(INDIRECT("progress!B"&amp;(Progress!$D$110-1)),MATCH($A9,INDIRECT("progress!AC"&amp;Progress!$D$110&amp;":AC"&amp;Progress!$E$110),0),0)</f>
        <v>#N/A</v>
      </c>
      <c r="C9" s="24">
        <f ca="1">OFFSET(INDIRECT("progress!B"&amp;(Progress!$D$111-1)),MATCH($A9,INDIRECT("progress!AC"&amp;Progress!$D$111&amp;":AC"&amp;Progress!$E$111),0),0)</f>
        <v>1201</v>
      </c>
      <c r="D9" s="24">
        <f ca="1">OFFSET(INDIRECT("progress!B"&amp;(Progress!$D$112-1)),MATCH($A9,INDIRECT("progress!AC"&amp;Progress!$D$112&amp;":AC"&amp;Progress!$E$112),0),0)</f>
        <v>1325</v>
      </c>
      <c r="E9" s="24" t="e">
        <f ca="1">OFFSET(INDIRECT("progress!B"&amp;(Progress!$D$113-1)),MATCH($A9,INDIRECT("progress!AC"&amp;Progress!$D$113&amp;":AC"&amp;Progress!$E$113),0),0)</f>
        <v>#N/A</v>
      </c>
      <c r="F9" s="24" t="e">
        <f ca="1">OFFSET(INDIRECT("progress!B"&amp;(Progress!$D$114-1)),MATCH($A9,INDIRECT("progress!AC"&amp;Progress!$D$114&amp;":AC"&amp;Progress!$E$114),0),0)</f>
        <v>#N/A</v>
      </c>
      <c r="G9" s="36" t="e">
        <f ca="1">OFFSET(INDIRECT("progress!B"&amp;(Progress!$D$115-1)),MATCH($A9,INDIRECT("progress!AC"&amp;Progress!$D$115&amp;":AC"&amp;Progress!$E$115),0),0)</f>
        <v>#N/A</v>
      </c>
      <c r="H9" s="24" t="e">
        <f ca="1">OFFSET(INDIRECT("progress!B"&amp;(Progress!$D$116-1)),MATCH($A9,INDIRECT("progress!AC"&amp;Progress!$D$116&amp;":AC"&amp;Progress!$E$116),0),0)</f>
        <v>#N/A</v>
      </c>
      <c r="I9" s="25">
        <f ca="1">OFFSET(INDIRECT("progress!B"&amp;(Progress!$D$117-1)),MATCH($A9,INDIRECT("progress!AC"&amp;Progress!$D$117&amp;":AC"&amp;Progress!$E$117),0),0)</f>
        <v>2425</v>
      </c>
      <c r="J9" s="24" t="e">
        <f ca="1">OFFSET(Team!$A$1,MATCH(B9,Team!$A$2:$A$200,0),1)</f>
        <v>#N/A</v>
      </c>
      <c r="K9" s="24" t="str">
        <f ca="1">OFFSET(Team!$A$1,MATCH(C9,Team!$A$2:$A$200,0),1)</f>
        <v>港島第10旅</v>
      </c>
      <c r="L9" s="24" t="str">
        <f ca="1">OFFSET(Team!$A$1,MATCH(D9,Team!$A$2:$A$200,0),1)</f>
        <v>港島第99旅</v>
      </c>
      <c r="M9" s="24" t="e">
        <f ca="1">OFFSET(Team!$A$1,MATCH(E9,Team!$A$2:$A$200,0),1)</f>
        <v>#N/A</v>
      </c>
      <c r="N9" s="24" t="e">
        <f ca="1">OFFSET(Team!$A$1,MATCH(F9,Team!$A$2:$A$200,0),1)</f>
        <v>#N/A</v>
      </c>
      <c r="O9" s="36" t="e">
        <f ca="1">OFFSET(Team!$A$1,MATCH(G9,Team!$A$2:$A$200,0),1)</f>
        <v>#N/A</v>
      </c>
      <c r="P9" s="24" t="e">
        <f ca="1">OFFSET(Team!$A$1,MATCH(H9,Team!$A$2:$A$200,0),1)</f>
        <v>#N/A</v>
      </c>
      <c r="Q9" s="25" t="str">
        <f ca="1">OFFSET(Team!$A$1,MATCH(I9,Team!$A$2:$A$200,0),1)</f>
        <v>VTC, Shatin</v>
      </c>
      <c r="R9" s="26" t="e">
        <f ca="1">OFFSET(Progress!$AA$1,MATCH(B9,Progress!$B$2:$B$223,0),0)</f>
        <v>#N/A</v>
      </c>
      <c r="S9" s="26">
        <f ca="1">OFFSET(Progress!$AA$1,MATCH(C9,Progress!$B$2:$B$223,0),0)</f>
        <v>0.4298701111111111</v>
      </c>
      <c r="T9" s="26">
        <f ca="1">OFFSET(Progress!$AA$1,MATCH(D9,Progress!$B$2:$B$223,0),0)</f>
        <v>0.21532877777777773</v>
      </c>
      <c r="U9" s="26" t="e">
        <f ca="1">OFFSET(Progress!$AA$1,MATCH(E9,Progress!$B$2:$B$223,0),0)</f>
        <v>#N/A</v>
      </c>
      <c r="V9" s="26" t="e">
        <f ca="1">OFFSET(Progress!$AA$1,MATCH(F9,Progress!$B$2:$B$223,0),0)</f>
        <v>#N/A</v>
      </c>
      <c r="W9" s="37" t="e">
        <f ca="1">OFFSET(Progress!$AA$1,MATCH(G9,Progress!$B$2:$B$223,0),0)</f>
        <v>#N/A</v>
      </c>
      <c r="X9" s="26" t="e">
        <f ca="1">OFFSET(Progress!$AA$1,MATCH(H9,Progress!$B$2:$B$223,0),0)</f>
        <v>#N/A</v>
      </c>
      <c r="Y9" s="27">
        <f ca="1">OFFSET(Progress!$AA$1,MATCH(I9,Progress!$B$2:$B$223,0),0)</f>
        <v>0.18690555555555555</v>
      </c>
      <c r="Z9" s="20" t="e">
        <f t="shared" si="3"/>
        <v>#N/A</v>
      </c>
      <c r="AA9" s="20" t="str">
        <f t="shared" si="4"/>
        <v>1201
港島第10旅
10:19</v>
      </c>
      <c r="AB9" s="20" t="str">
        <f t="shared" si="5"/>
        <v>1325
港島第99旅
05:10</v>
      </c>
      <c r="AC9" s="20" t="e">
        <f t="shared" si="6"/>
        <v>#N/A</v>
      </c>
      <c r="AD9" s="20" t="e">
        <f t="shared" si="7"/>
        <v>#N/A</v>
      </c>
      <c r="AE9" s="20" t="e">
        <f t="shared" si="8"/>
        <v>#N/A</v>
      </c>
      <c r="AF9" s="20" t="e">
        <f t="shared" si="9"/>
        <v>#N/A</v>
      </c>
      <c r="AG9" s="20" t="str">
        <f t="shared" si="10"/>
        <v>2425
VTC, Shatin
04:29</v>
      </c>
    </row>
    <row r="10" spans="1:33" ht="42.75" customHeight="1">
      <c r="A10" s="39">
        <v>9</v>
      </c>
      <c r="B10" s="24" t="e">
        <f ca="1">OFFSET(INDIRECT("progress!B"&amp;(Progress!$D$110-1)),MATCH($A10,INDIRECT("progress!AC"&amp;Progress!$D$110&amp;":AC"&amp;Progress!$E$110),0),0)</f>
        <v>#N/A</v>
      </c>
      <c r="C10" s="24">
        <f ca="1">OFFSET(INDIRECT("progress!B"&amp;(Progress!$D$111-1)),MATCH($A10,INDIRECT("progress!AC"&amp;Progress!$D$111&amp;":AC"&amp;Progress!$E$111),0),0)</f>
        <v>1218</v>
      </c>
      <c r="D10" s="24">
        <f ca="1">OFFSET(INDIRECT("progress!B"&amp;(Progress!$D$112-1)),MATCH($A10,INDIRECT("progress!AC"&amp;Progress!$D$112&amp;":AC"&amp;Progress!$E$112),0),0)</f>
        <v>1319</v>
      </c>
      <c r="E10" s="24" t="e">
        <f ca="1">OFFSET(INDIRECT("progress!B"&amp;(Progress!$D$113-1)),MATCH($A10,INDIRECT("progress!AC"&amp;Progress!$D$113&amp;":AC"&amp;Progress!$E$113),0),0)</f>
        <v>#N/A</v>
      </c>
      <c r="F10" s="24" t="e">
        <f ca="1">OFFSET(INDIRECT("progress!B"&amp;(Progress!$D$114-1)),MATCH($A10,INDIRECT("progress!AC"&amp;Progress!$D$114&amp;":AC"&amp;Progress!$E$114),0),0)</f>
        <v>#N/A</v>
      </c>
      <c r="G10" s="36" t="e">
        <f ca="1">OFFSET(INDIRECT("progress!B"&amp;(Progress!$D$115-1)),MATCH($A10,INDIRECT("progress!AC"&amp;Progress!$D$115&amp;":AC"&amp;Progress!$E$115),0),0)</f>
        <v>#N/A</v>
      </c>
      <c r="H10" s="24" t="e">
        <f ca="1">OFFSET(INDIRECT("progress!B"&amp;(Progress!$D$116-1)),MATCH($A10,INDIRECT("progress!AC"&amp;Progress!$D$116&amp;":AC"&amp;Progress!$E$116),0),0)</f>
        <v>#N/A</v>
      </c>
      <c r="I10" s="25">
        <f ca="1">OFFSET(INDIRECT("progress!B"&amp;(Progress!$D$117-1)),MATCH($A10,INDIRECT("progress!AC"&amp;Progress!$D$117&amp;":AC"&amp;Progress!$E$117),0),0)</f>
        <v>2427</v>
      </c>
      <c r="J10" s="24" t="e">
        <f ca="1">OFFSET(Team!$A$1,MATCH(B10,Team!$A$2:$A$200,0),1)</f>
        <v>#N/A</v>
      </c>
      <c r="K10" s="24" t="str">
        <f ca="1">OFFSET(Team!$A$1,MATCH(C10,Team!$A$2:$A$200,0),1)</f>
        <v>港島第99旅</v>
      </c>
      <c r="L10" s="24" t="str">
        <f ca="1">OFFSET(Team!$A$1,MATCH(D10,Team!$A$2:$A$200,0),1)</f>
        <v>港島第161旅</v>
      </c>
      <c r="M10" s="24" t="e">
        <f ca="1">OFFSET(Team!$A$1,MATCH(E10,Team!$A$2:$A$200,0),1)</f>
        <v>#N/A</v>
      </c>
      <c r="N10" s="24" t="e">
        <f ca="1">OFFSET(Team!$A$1,MATCH(F10,Team!$A$2:$A$200,0),1)</f>
        <v>#N/A</v>
      </c>
      <c r="O10" s="36" t="e">
        <f ca="1">OFFSET(Team!$A$1,MATCH(G10,Team!$A$2:$A$200,0),1)</f>
        <v>#N/A</v>
      </c>
      <c r="P10" s="24" t="e">
        <f ca="1">OFFSET(Team!$A$1,MATCH(H10,Team!$A$2:$A$200,0),1)</f>
        <v>#N/A</v>
      </c>
      <c r="Q10" s="25" t="str">
        <f ca="1">OFFSET(Team!$A$1,MATCH(I10,Team!$A$2:$A$200,0),1)</f>
        <v>VTC, Shatin</v>
      </c>
      <c r="R10" s="26" t="e">
        <f ca="1">OFFSET(Progress!$AA$1,MATCH(B10,Progress!$B$2:$B$223,0),0)</f>
        <v>#N/A</v>
      </c>
      <c r="S10" s="26">
        <f ca="1">OFFSET(Progress!$AA$1,MATCH(C10,Progress!$B$2:$B$223,0),0)</f>
        <v>0.4472482222222223</v>
      </c>
      <c r="T10" s="26">
        <f ca="1">OFFSET(Progress!$AA$1,MATCH(D10,Progress!$B$2:$B$223,0),0)</f>
        <v>0.2194894444444445</v>
      </c>
      <c r="U10" s="26" t="e">
        <f ca="1">OFFSET(Progress!$AA$1,MATCH(E10,Progress!$B$2:$B$223,0),0)</f>
        <v>#N/A</v>
      </c>
      <c r="V10" s="26" t="e">
        <f ca="1">OFFSET(Progress!$AA$1,MATCH(F10,Progress!$B$2:$B$223,0),0)</f>
        <v>#N/A</v>
      </c>
      <c r="W10" s="37" t="e">
        <f ca="1">OFFSET(Progress!$AA$1,MATCH(G10,Progress!$B$2:$B$223,0),0)</f>
        <v>#N/A</v>
      </c>
      <c r="X10" s="26" t="e">
        <f ca="1">OFFSET(Progress!$AA$1,MATCH(H10,Progress!$B$2:$B$223,0),0)</f>
        <v>#N/A</v>
      </c>
      <c r="Y10" s="27">
        <f ca="1">OFFSET(Progress!$AA$1,MATCH(I10,Progress!$B$2:$B$223,0),0)</f>
        <v>0.1994075555555555</v>
      </c>
      <c r="Z10" s="20" t="e">
        <f t="shared" si="3"/>
        <v>#N/A</v>
      </c>
      <c r="AA10" s="20" t="str">
        <f t="shared" si="4"/>
        <v>1218
港島第99旅
10:44</v>
      </c>
      <c r="AB10" s="20" t="str">
        <f t="shared" si="5"/>
        <v>1319
港島第161旅
05:16</v>
      </c>
      <c r="AC10" s="20" t="e">
        <f t="shared" si="6"/>
        <v>#N/A</v>
      </c>
      <c r="AD10" s="20" t="e">
        <f t="shared" si="7"/>
        <v>#N/A</v>
      </c>
      <c r="AE10" s="20" t="e">
        <f t="shared" si="8"/>
        <v>#N/A</v>
      </c>
      <c r="AF10" s="20" t="e">
        <f t="shared" si="9"/>
        <v>#N/A</v>
      </c>
      <c r="AG10" s="20" t="str">
        <f t="shared" si="10"/>
        <v>2427
VTC, Shatin
04:47</v>
      </c>
    </row>
    <row r="11" spans="1:33" ht="42.75" customHeight="1">
      <c r="A11" s="39">
        <v>10</v>
      </c>
      <c r="B11" s="24" t="e">
        <f ca="1">OFFSET(INDIRECT("progress!B"&amp;(Progress!$D$110-1)),MATCH($A11,INDIRECT("progress!AC"&amp;Progress!$D$110&amp;":AC"&amp;Progress!$E$110),0),0)</f>
        <v>#N/A</v>
      </c>
      <c r="C11" s="24">
        <f ca="1">OFFSET(INDIRECT("progress!B"&amp;(Progress!$D$111-1)),MATCH($A11,INDIRECT("progress!AC"&amp;Progress!$D$111&amp;":AC"&amp;Progress!$E$111),0),0)</f>
        <v>1209</v>
      </c>
      <c r="D11" s="24">
        <f ca="1">OFFSET(INDIRECT("progress!B"&amp;(Progress!$D$112-1)),MATCH($A11,INDIRECT("progress!AC"&amp;Progress!$D$112&amp;":AC"&amp;Progress!$E$112),0),0)</f>
        <v>1302</v>
      </c>
      <c r="E11" s="24" t="e">
        <f ca="1">OFFSET(INDIRECT("progress!B"&amp;(Progress!$D$113-1)),MATCH($A11,INDIRECT("progress!AC"&amp;Progress!$D$113&amp;":AC"&amp;Progress!$E$113),0),0)</f>
        <v>#N/A</v>
      </c>
      <c r="F11" s="24" t="e">
        <f ca="1">OFFSET(INDIRECT("progress!B"&amp;(Progress!$D$114-1)),MATCH($A11,INDIRECT("progress!AC"&amp;Progress!$D$114&amp;":AC"&amp;Progress!$E$114),0),0)</f>
        <v>#N/A</v>
      </c>
      <c r="G11" s="36" t="e">
        <f ca="1">OFFSET(INDIRECT("progress!B"&amp;(Progress!$D$115-1)),MATCH($A11,INDIRECT("progress!AC"&amp;Progress!$D$115&amp;":AC"&amp;Progress!$E$115),0),0)</f>
        <v>#N/A</v>
      </c>
      <c r="H11" s="24" t="e">
        <f ca="1">OFFSET(INDIRECT("progress!B"&amp;(Progress!$D$116-1)),MATCH($A11,INDIRECT("progress!AC"&amp;Progress!$D$116&amp;":AC"&amp;Progress!$E$116),0),0)</f>
        <v>#N/A</v>
      </c>
      <c r="I11" s="25">
        <f ca="1">OFFSET(INDIRECT("progress!B"&amp;(Progress!$D$117-1)),MATCH($A11,INDIRECT("progress!AC"&amp;Progress!$D$117&amp;":AC"&amp;Progress!$E$117),0),0)</f>
        <v>2418</v>
      </c>
      <c r="J11" s="24" t="e">
        <f ca="1">OFFSET(Team!$A$1,MATCH(B11,Team!$A$2:$A$200,0),1)</f>
        <v>#N/A</v>
      </c>
      <c r="K11" s="24" t="str">
        <f ca="1">OFFSET(Team!$A$1,MATCH(C11,Team!$A$2:$A$200,0),1)</f>
        <v>港島第161旅</v>
      </c>
      <c r="L11" s="24" t="str">
        <f ca="1">OFFSET(Team!$A$1,MATCH(D11,Team!$A$2:$A$200,0),1)</f>
        <v>港島第35旅</v>
      </c>
      <c r="M11" s="24" t="e">
        <f ca="1">OFFSET(Team!$A$1,MATCH(E11,Team!$A$2:$A$200,0),1)</f>
        <v>#N/A</v>
      </c>
      <c r="N11" s="24" t="e">
        <f ca="1">OFFSET(Team!$A$1,MATCH(F11,Team!$A$2:$A$200,0),1)</f>
        <v>#N/A</v>
      </c>
      <c r="O11" s="36" t="e">
        <f ca="1">OFFSET(Team!$A$1,MATCH(G11,Team!$A$2:$A$200,0),1)</f>
        <v>#N/A</v>
      </c>
      <c r="P11" s="24" t="e">
        <f ca="1">OFFSET(Team!$A$1,MATCH(H11,Team!$A$2:$A$200,0),1)</f>
        <v>#N/A</v>
      </c>
      <c r="Q11" s="25" t="str">
        <f ca="1">OFFSET(Team!$A$1,MATCH(I11,Team!$A$2:$A$200,0),1)</f>
        <v>Zigor HK </v>
      </c>
      <c r="R11" s="26" t="e">
        <f ca="1">OFFSET(Progress!$AA$1,MATCH(B11,Progress!$B$2:$B$223,0),0)</f>
        <v>#N/A</v>
      </c>
      <c r="S11" s="26">
        <f ca="1">OFFSET(Progress!$AA$1,MATCH(C11,Progress!$B$2:$B$223,0),0)</f>
        <v>0.46946144444444443</v>
      </c>
      <c r="T11" s="26">
        <f ca="1">OFFSET(Progress!$AA$1,MATCH(D11,Progress!$B$2:$B$223,0),0)</f>
        <v>0.23197244444444445</v>
      </c>
      <c r="U11" s="26" t="e">
        <f ca="1">OFFSET(Progress!$AA$1,MATCH(E11,Progress!$B$2:$B$223,0),0)</f>
        <v>#N/A</v>
      </c>
      <c r="V11" s="26" t="e">
        <f ca="1">OFFSET(Progress!$AA$1,MATCH(F11,Progress!$B$2:$B$223,0),0)</f>
        <v>#N/A</v>
      </c>
      <c r="W11" s="37" t="e">
        <f ca="1">OFFSET(Progress!$AA$1,MATCH(G11,Progress!$B$2:$B$223,0),0)</f>
        <v>#N/A</v>
      </c>
      <c r="X11" s="26" t="e">
        <f ca="1">OFFSET(Progress!$AA$1,MATCH(H11,Progress!$B$2:$B$223,0),0)</f>
        <v>#N/A</v>
      </c>
      <c r="Y11" s="27">
        <f ca="1">OFFSET(Progress!$AA$1,MATCH(I11,Progress!$B$2:$B$223,0),0)</f>
        <v>0.2007874444444444</v>
      </c>
      <c r="Z11" s="20" t="e">
        <f t="shared" si="3"/>
        <v>#N/A</v>
      </c>
      <c r="AA11" s="20" t="str">
        <f t="shared" si="4"/>
        <v>1209
港島第161旅
11:16</v>
      </c>
      <c r="AB11" s="20" t="str">
        <f t="shared" si="5"/>
        <v>1302
港島第35旅
05:34</v>
      </c>
      <c r="AC11" s="20" t="e">
        <f t="shared" si="6"/>
        <v>#N/A</v>
      </c>
      <c r="AD11" s="20" t="e">
        <f t="shared" si="7"/>
        <v>#N/A</v>
      </c>
      <c r="AE11" s="20" t="e">
        <f t="shared" si="8"/>
        <v>#N/A</v>
      </c>
      <c r="AF11" s="20" t="e">
        <f t="shared" si="9"/>
        <v>#N/A</v>
      </c>
      <c r="AG11" s="20" t="str">
        <f t="shared" si="10"/>
        <v>2418
Zigor HK 
04:49</v>
      </c>
    </row>
    <row r="12" spans="1:33" ht="42.75" customHeight="1">
      <c r="A12" s="39">
        <v>11</v>
      </c>
      <c r="B12" s="24" t="e">
        <f ca="1">OFFSET(INDIRECT("progress!B"&amp;(Progress!$D$110-1)),MATCH($A12,INDIRECT("progress!AC"&amp;Progress!$D$110&amp;":AC"&amp;Progress!$E$110),0),0)</f>
        <v>#N/A</v>
      </c>
      <c r="C12" s="24">
        <f ca="1">OFFSET(INDIRECT("progress!B"&amp;(Progress!$D$111-1)),MATCH($A12,INDIRECT("progress!AC"&amp;Progress!$D$111&amp;":AC"&amp;Progress!$E$111),0),0)</f>
        <v>1212</v>
      </c>
      <c r="D12" s="24">
        <f ca="1">OFFSET(INDIRECT("progress!B"&amp;(Progress!$D$112-1)),MATCH($A12,INDIRECT("progress!AC"&amp;Progress!$D$112&amp;":AC"&amp;Progress!$E$112),0),0)</f>
        <v>1327</v>
      </c>
      <c r="E12" s="24" t="e">
        <f ca="1">OFFSET(INDIRECT("progress!B"&amp;(Progress!$D$113-1)),MATCH($A12,INDIRECT("progress!AC"&amp;Progress!$D$113&amp;":AC"&amp;Progress!$E$113),0),0)</f>
        <v>#N/A</v>
      </c>
      <c r="F12" s="24" t="e">
        <f ca="1">OFFSET(INDIRECT("progress!B"&amp;(Progress!$D$114-1)),MATCH($A12,INDIRECT("progress!AC"&amp;Progress!$D$114&amp;":AC"&amp;Progress!$E$114),0),0)</f>
        <v>#N/A</v>
      </c>
      <c r="G12" s="36" t="e">
        <f ca="1">OFFSET(INDIRECT("progress!B"&amp;(Progress!$D$115-1)),MATCH($A12,INDIRECT("progress!AC"&amp;Progress!$D$115&amp;":AC"&amp;Progress!$E$115),0),0)</f>
        <v>#N/A</v>
      </c>
      <c r="H12" s="24" t="e">
        <f ca="1">OFFSET(INDIRECT("progress!B"&amp;(Progress!$D$116-1)),MATCH($A12,INDIRECT("progress!AC"&amp;Progress!$D$116&amp;":AC"&amp;Progress!$E$116),0),0)</f>
        <v>#N/A</v>
      </c>
      <c r="I12" s="25">
        <f ca="1">OFFSET(INDIRECT("progress!B"&amp;(Progress!$D$117-1)),MATCH($A12,INDIRECT("progress!AC"&amp;Progress!$D$117&amp;":AC"&amp;Progress!$E$117),0),0)</f>
        <v>2411</v>
      </c>
      <c r="J12" s="24" t="e">
        <f ca="1">OFFSET(Team!$A$1,MATCH(B12,Team!$A$2:$A$200,0),1)</f>
        <v>#N/A</v>
      </c>
      <c r="K12" s="24" t="str">
        <f ca="1">OFFSET(Team!$A$1,MATCH(C12,Team!$A$2:$A$200,0),1)</f>
        <v>港島第99旅</v>
      </c>
      <c r="L12" s="24" t="str">
        <f ca="1">OFFSET(Team!$A$1,MATCH(D12,Team!$A$2:$A$200,0),1)</f>
        <v>港島第125旅</v>
      </c>
      <c r="M12" s="24" t="e">
        <f ca="1">OFFSET(Team!$A$1,MATCH(E12,Team!$A$2:$A$200,0),1)</f>
        <v>#N/A</v>
      </c>
      <c r="N12" s="24" t="e">
        <f ca="1">OFFSET(Team!$A$1,MATCH(F12,Team!$A$2:$A$200,0),1)</f>
        <v>#N/A</v>
      </c>
      <c r="O12" s="36" t="e">
        <f ca="1">OFFSET(Team!$A$1,MATCH(G12,Team!$A$2:$A$200,0),1)</f>
        <v>#N/A</v>
      </c>
      <c r="P12" s="24" t="e">
        <f ca="1">OFFSET(Team!$A$1,MATCH(H12,Team!$A$2:$A$200,0),1)</f>
        <v>#N/A</v>
      </c>
      <c r="Q12" s="25" t="str">
        <f ca="1">OFFSET(Team!$A$1,MATCH(I12,Team!$A$2:$A$200,0),1)</f>
        <v>陸遊人</v>
      </c>
      <c r="R12" s="26" t="e">
        <f ca="1">OFFSET(Progress!$AA$1,MATCH(B12,Progress!$B$2:$B$223,0),0)</f>
        <v>#N/A</v>
      </c>
      <c r="S12" s="26">
        <f ca="1">OFFSET(Progress!$AA$1,MATCH(C12,Progress!$B$2:$B$223,0),0)</f>
        <v>0.47293666666666667</v>
      </c>
      <c r="T12" s="26">
        <f ca="1">OFFSET(Progress!$AA$1,MATCH(D12,Progress!$B$2:$B$223,0),0)</f>
        <v>0.23199744444444445</v>
      </c>
      <c r="U12" s="26" t="e">
        <f ca="1">OFFSET(Progress!$AA$1,MATCH(E12,Progress!$B$2:$B$223,0),0)</f>
        <v>#N/A</v>
      </c>
      <c r="V12" s="26" t="e">
        <f ca="1">OFFSET(Progress!$AA$1,MATCH(F12,Progress!$B$2:$B$223,0),0)</f>
        <v>#N/A</v>
      </c>
      <c r="W12" s="37" t="e">
        <f ca="1">OFFSET(Progress!$AA$1,MATCH(G12,Progress!$B$2:$B$223,0),0)</f>
        <v>#N/A</v>
      </c>
      <c r="X12" s="26" t="e">
        <f ca="1">OFFSET(Progress!$AA$1,MATCH(H12,Progress!$B$2:$B$223,0),0)</f>
        <v>#N/A</v>
      </c>
      <c r="Y12" s="27">
        <f ca="1">OFFSET(Progress!$AA$1,MATCH(I12,Progress!$B$2:$B$223,0),0)</f>
        <v>0.20216933333333328</v>
      </c>
      <c r="Z12" s="20" t="e">
        <f t="shared" si="3"/>
        <v>#N/A</v>
      </c>
      <c r="AA12" s="20" t="str">
        <f t="shared" si="4"/>
        <v>1212
港島第99旅
11:21</v>
      </c>
      <c r="AB12" s="20" t="str">
        <f t="shared" si="5"/>
        <v>1327
港島第125旅
05:34</v>
      </c>
      <c r="AC12" s="20" t="e">
        <f t="shared" si="6"/>
        <v>#N/A</v>
      </c>
      <c r="AD12" s="20" t="e">
        <f t="shared" si="7"/>
        <v>#N/A</v>
      </c>
      <c r="AE12" s="20" t="e">
        <f t="shared" si="8"/>
        <v>#N/A</v>
      </c>
      <c r="AF12" s="20" t="e">
        <f t="shared" si="9"/>
        <v>#N/A</v>
      </c>
      <c r="AG12" s="20" t="str">
        <f t="shared" si="10"/>
        <v>2411
陸遊人
04:51</v>
      </c>
    </row>
    <row r="13" spans="1:33" ht="42.75" customHeight="1">
      <c r="A13" s="39">
        <v>12</v>
      </c>
      <c r="B13" s="24" t="e">
        <f ca="1">OFFSET(INDIRECT("progress!B"&amp;(Progress!$D$110-1)),MATCH($A13,INDIRECT("progress!AC"&amp;Progress!$D$110&amp;":AC"&amp;Progress!$E$110),0),0)</f>
        <v>#N/A</v>
      </c>
      <c r="C13" s="24">
        <f ca="1">OFFSET(INDIRECT("progress!B"&amp;(Progress!$D$111-1)),MATCH($A13,INDIRECT("progress!AC"&amp;Progress!$D$111&amp;":AC"&amp;Progress!$E$111),0),0)</f>
        <v>1213</v>
      </c>
      <c r="D13" s="24">
        <f ca="1">OFFSET(INDIRECT("progress!B"&amp;(Progress!$D$112-1)),MATCH($A13,INDIRECT("progress!AC"&amp;Progress!$D$112&amp;":AC"&amp;Progress!$E$112),0),0)</f>
        <v>1316</v>
      </c>
      <c r="E13" s="24" t="e">
        <f ca="1">OFFSET(INDIRECT("progress!B"&amp;(Progress!$D$113-1)),MATCH($A13,INDIRECT("progress!AC"&amp;Progress!$D$113&amp;":AC"&amp;Progress!$E$113),0),0)</f>
        <v>#N/A</v>
      </c>
      <c r="F13" s="24" t="e">
        <f ca="1">OFFSET(INDIRECT("progress!B"&amp;(Progress!$D$114-1)),MATCH($A13,INDIRECT("progress!AC"&amp;Progress!$D$114&amp;":AC"&amp;Progress!$E$114),0),0)</f>
        <v>#N/A</v>
      </c>
      <c r="G13" s="36" t="e">
        <f ca="1">OFFSET(INDIRECT("progress!B"&amp;(Progress!$D$115-1)),MATCH($A13,INDIRECT("progress!AC"&amp;Progress!$D$115&amp;":AC"&amp;Progress!$E$115),0),0)</f>
        <v>#N/A</v>
      </c>
      <c r="H13" s="24" t="e">
        <f ca="1">OFFSET(INDIRECT("progress!B"&amp;(Progress!$D$116-1)),MATCH($A13,INDIRECT("progress!AC"&amp;Progress!$D$116&amp;":AC"&amp;Progress!$E$116),0),0)</f>
        <v>#N/A</v>
      </c>
      <c r="I13" s="25">
        <f ca="1">OFFSET(INDIRECT("progress!B"&amp;(Progress!$D$117-1)),MATCH($A13,INDIRECT("progress!AC"&amp;Progress!$D$117&amp;":AC"&amp;Progress!$E$117),0),0)</f>
        <v>2426</v>
      </c>
      <c r="J13" s="24" t="e">
        <f ca="1">OFFSET(Team!$A$1,MATCH(B13,Team!$A$2:$A$200,0),1)</f>
        <v>#N/A</v>
      </c>
      <c r="K13" s="24" t="str">
        <f ca="1">OFFSET(Team!$A$1,MATCH(C13,Team!$A$2:$A$200,0),1)</f>
        <v>港島第99旅</v>
      </c>
      <c r="L13" s="24" t="str">
        <f ca="1">OFFSET(Team!$A$1,MATCH(D13,Team!$A$2:$A$200,0),1)</f>
        <v>港島第149旅</v>
      </c>
      <c r="M13" s="24" t="e">
        <f ca="1">OFFSET(Team!$A$1,MATCH(E13,Team!$A$2:$A$200,0),1)</f>
        <v>#N/A</v>
      </c>
      <c r="N13" s="24" t="e">
        <f ca="1">OFFSET(Team!$A$1,MATCH(F13,Team!$A$2:$A$200,0),1)</f>
        <v>#N/A</v>
      </c>
      <c r="O13" s="36" t="e">
        <f ca="1">OFFSET(Team!$A$1,MATCH(G13,Team!$A$2:$A$200,0),1)</f>
        <v>#N/A</v>
      </c>
      <c r="P13" s="24" t="e">
        <f ca="1">OFFSET(Team!$A$1,MATCH(H13,Team!$A$2:$A$200,0),1)</f>
        <v>#N/A</v>
      </c>
      <c r="Q13" s="25" t="str">
        <f ca="1">OFFSET(Team!$A$1,MATCH(I13,Team!$A$2:$A$200,0),1)</f>
        <v>VTC, Shatin</v>
      </c>
      <c r="R13" s="26" t="e">
        <f ca="1">OFFSET(Progress!$AA$1,MATCH(B13,Progress!$B$2:$B$223,0),0)</f>
        <v>#N/A</v>
      </c>
      <c r="S13" s="26">
        <f ca="1">OFFSET(Progress!$AA$1,MATCH(C13,Progress!$B$2:$B$223,0),0)</f>
        <v>0.47293766666666665</v>
      </c>
      <c r="T13" s="26">
        <f ca="1">OFFSET(Progress!$AA$1,MATCH(D13,Progress!$B$2:$B$223,0),0)</f>
        <v>0.23823644444444442</v>
      </c>
      <c r="U13" s="26" t="e">
        <f ca="1">OFFSET(Progress!$AA$1,MATCH(E13,Progress!$B$2:$B$223,0),0)</f>
        <v>#N/A</v>
      </c>
      <c r="V13" s="26" t="e">
        <f ca="1">OFFSET(Progress!$AA$1,MATCH(F13,Progress!$B$2:$B$223,0),0)</f>
        <v>#N/A</v>
      </c>
      <c r="W13" s="37" t="e">
        <f ca="1">OFFSET(Progress!$AA$1,MATCH(G13,Progress!$B$2:$B$223,0),0)</f>
        <v>#N/A</v>
      </c>
      <c r="X13" s="26" t="e">
        <f ca="1">OFFSET(Progress!$AA$1,MATCH(H13,Progress!$B$2:$B$223,0),0)</f>
        <v>#N/A</v>
      </c>
      <c r="Y13" s="27">
        <f ca="1">OFFSET(Progress!$AA$1,MATCH(I13,Progress!$B$2:$B$223,0),0)</f>
        <v>0.20218433333333327</v>
      </c>
      <c r="Z13" s="20" t="e">
        <f t="shared" si="3"/>
        <v>#N/A</v>
      </c>
      <c r="AA13" s="20" t="str">
        <f t="shared" si="4"/>
        <v>1213
港島第99旅
11:21</v>
      </c>
      <c r="AB13" s="20" t="str">
        <f t="shared" si="5"/>
        <v>1316
港島第149旅
05:43</v>
      </c>
      <c r="AC13" s="20" t="e">
        <f t="shared" si="6"/>
        <v>#N/A</v>
      </c>
      <c r="AD13" s="20" t="e">
        <f t="shared" si="7"/>
        <v>#N/A</v>
      </c>
      <c r="AE13" s="20" t="e">
        <f t="shared" si="8"/>
        <v>#N/A</v>
      </c>
      <c r="AF13" s="20" t="e">
        <f t="shared" si="9"/>
        <v>#N/A</v>
      </c>
      <c r="AG13" s="20" t="str">
        <f t="shared" si="10"/>
        <v>2426
VTC, Shatin
04:51</v>
      </c>
    </row>
    <row r="14" spans="1:33" ht="42.75" customHeight="1">
      <c r="A14" s="39">
        <v>13</v>
      </c>
      <c r="B14" s="24" t="e">
        <f ca="1">OFFSET(INDIRECT("progress!B"&amp;(Progress!$D$110-1)),MATCH($A14,INDIRECT("progress!AC"&amp;Progress!$D$110&amp;":AC"&amp;Progress!$E$110),0),0)</f>
        <v>#N/A</v>
      </c>
      <c r="C14" s="24">
        <f ca="1">OFFSET(INDIRECT("progress!B"&amp;(Progress!$D$111-1)),MATCH($A14,INDIRECT("progress!AC"&amp;Progress!$D$111&amp;":AC"&amp;Progress!$E$111),0),0)</f>
        <v>1211</v>
      </c>
      <c r="D14" s="24">
        <f ca="1">OFFSET(INDIRECT("progress!B"&amp;(Progress!$D$112-1)),MATCH($A14,INDIRECT("progress!AC"&amp;Progress!$D$112&amp;":AC"&amp;Progress!$E$112),0),0)</f>
        <v>1326</v>
      </c>
      <c r="E14" s="24" t="e">
        <f ca="1">OFFSET(INDIRECT("progress!B"&amp;(Progress!$D$113-1)),MATCH($A14,INDIRECT("progress!AC"&amp;Progress!$D$113&amp;":AC"&amp;Progress!$E$113),0),0)</f>
        <v>#N/A</v>
      </c>
      <c r="F14" s="24" t="e">
        <f ca="1">OFFSET(INDIRECT("progress!B"&amp;(Progress!$D$114-1)),MATCH($A14,INDIRECT("progress!AC"&amp;Progress!$D$114&amp;":AC"&amp;Progress!$E$114),0),0)</f>
        <v>#N/A</v>
      </c>
      <c r="G14" s="36" t="e">
        <f ca="1">OFFSET(INDIRECT("progress!B"&amp;(Progress!$D$115-1)),MATCH($A14,INDIRECT("progress!AC"&amp;Progress!$D$115&amp;":AC"&amp;Progress!$E$115),0),0)</f>
        <v>#N/A</v>
      </c>
      <c r="H14" s="24" t="e">
        <f ca="1">OFFSET(INDIRECT("progress!B"&amp;(Progress!$D$116-1)),MATCH($A14,INDIRECT("progress!AC"&amp;Progress!$D$116&amp;":AC"&amp;Progress!$E$116),0),0)</f>
        <v>#N/A</v>
      </c>
      <c r="I14" s="25">
        <f ca="1">OFFSET(INDIRECT("progress!B"&amp;(Progress!$D$117-1)),MATCH($A14,INDIRECT("progress!AC"&amp;Progress!$D$117&amp;":AC"&amp;Progress!$E$117),0),0)</f>
        <v>2432</v>
      </c>
      <c r="J14" s="24" t="e">
        <f ca="1">OFFSET(Team!$A$1,MATCH(B14,Team!$A$2:$A$200,0),1)</f>
        <v>#N/A</v>
      </c>
      <c r="K14" s="24" t="str">
        <f ca="1">OFFSET(Team!$A$1,MATCH(C14,Team!$A$2:$A$200,0),1)</f>
        <v>港島第99旅</v>
      </c>
      <c r="L14" s="24" t="str">
        <f ca="1">OFFSET(Team!$A$1,MATCH(D14,Team!$A$2:$A$200,0),1)</f>
        <v>港島第99旅</v>
      </c>
      <c r="M14" s="24" t="e">
        <f ca="1">OFFSET(Team!$A$1,MATCH(E14,Team!$A$2:$A$200,0),1)</f>
        <v>#N/A</v>
      </c>
      <c r="N14" s="24" t="e">
        <f ca="1">OFFSET(Team!$A$1,MATCH(F14,Team!$A$2:$A$200,0),1)</f>
        <v>#N/A</v>
      </c>
      <c r="O14" s="36" t="e">
        <f ca="1">OFFSET(Team!$A$1,MATCH(G14,Team!$A$2:$A$200,0),1)</f>
        <v>#N/A</v>
      </c>
      <c r="P14" s="24" t="e">
        <f ca="1">OFFSET(Team!$A$1,MATCH(H14,Team!$A$2:$A$200,0),1)</f>
        <v>#N/A</v>
      </c>
      <c r="Q14" s="25" t="str">
        <f ca="1">OFFSET(Team!$A$1,MATCH(I14,Team!$A$2:$A$200,0),1)</f>
        <v>VTC, Shatin</v>
      </c>
      <c r="R14" s="26" t="e">
        <f ca="1">OFFSET(Progress!$AA$1,MATCH(B14,Progress!$B$2:$B$223,0),0)</f>
        <v>#N/A</v>
      </c>
      <c r="S14" s="26">
        <f ca="1">OFFSET(Progress!$AA$1,MATCH(C14,Progress!$B$2:$B$223,0),0)</f>
        <v>0.4868245555555556</v>
      </c>
      <c r="T14" s="26">
        <f ca="1">OFFSET(Progress!$AA$1,MATCH(D14,Progress!$B$2:$B$223,0),0)</f>
        <v>0.24032977777777775</v>
      </c>
      <c r="U14" s="26" t="e">
        <f ca="1">OFFSET(Progress!$AA$1,MATCH(E14,Progress!$B$2:$B$223,0),0)</f>
        <v>#N/A</v>
      </c>
      <c r="V14" s="26" t="e">
        <f ca="1">OFFSET(Progress!$AA$1,MATCH(F14,Progress!$B$2:$B$223,0),0)</f>
        <v>#N/A</v>
      </c>
      <c r="W14" s="37" t="e">
        <f ca="1">OFFSET(Progress!$AA$1,MATCH(G14,Progress!$B$2:$B$223,0),0)</f>
        <v>#N/A</v>
      </c>
      <c r="X14" s="26" t="e">
        <f ca="1">OFFSET(Progress!$AA$1,MATCH(H14,Progress!$B$2:$B$223,0),0)</f>
        <v>#N/A</v>
      </c>
      <c r="Y14" s="27">
        <f ca="1">OFFSET(Progress!$AA$1,MATCH(I14,Progress!$B$2:$B$223,0),0)</f>
        <v>0.20219033333333328</v>
      </c>
      <c r="Z14" s="20" t="e">
        <f t="shared" si="3"/>
        <v>#N/A</v>
      </c>
      <c r="AA14" s="20" t="str">
        <f t="shared" si="4"/>
        <v>1211
港島第99旅
11:41</v>
      </c>
      <c r="AB14" s="20" t="str">
        <f t="shared" si="5"/>
        <v>1326
港島第99旅
05:46</v>
      </c>
      <c r="AC14" s="20" t="e">
        <f t="shared" si="6"/>
        <v>#N/A</v>
      </c>
      <c r="AD14" s="20" t="e">
        <f t="shared" si="7"/>
        <v>#N/A</v>
      </c>
      <c r="AE14" s="20" t="e">
        <f t="shared" si="8"/>
        <v>#N/A</v>
      </c>
      <c r="AF14" s="20" t="e">
        <f t="shared" si="9"/>
        <v>#N/A</v>
      </c>
      <c r="AG14" s="20" t="str">
        <f t="shared" si="10"/>
        <v>2432
VTC, Shatin
04:51</v>
      </c>
    </row>
    <row r="15" spans="1:33" ht="42.75" customHeight="1">
      <c r="A15" s="39">
        <v>14</v>
      </c>
      <c r="B15" s="24" t="e">
        <f ca="1">OFFSET(INDIRECT("progress!B"&amp;(Progress!$D$110-1)),MATCH($A15,INDIRECT("progress!AC"&amp;Progress!$D$110&amp;":AC"&amp;Progress!$E$110),0),0)</f>
        <v>#N/A</v>
      </c>
      <c r="C15" s="24">
        <f ca="1">OFFSET(INDIRECT("progress!B"&amp;(Progress!$D$111-1)),MATCH($A15,INDIRECT("progress!AC"&amp;Progress!$D$111&amp;":AC"&amp;Progress!$E$111),0),0)</f>
        <v>1202</v>
      </c>
      <c r="D15" s="24">
        <f ca="1">OFFSET(INDIRECT("progress!B"&amp;(Progress!$D$112-1)),MATCH($A15,INDIRECT("progress!AC"&amp;Progress!$D$112&amp;":AC"&amp;Progress!$E$112),0),0)</f>
        <v>1322</v>
      </c>
      <c r="E15" s="24" t="e">
        <f ca="1">OFFSET(INDIRECT("progress!B"&amp;(Progress!$D$113-1)),MATCH($A15,INDIRECT("progress!AC"&amp;Progress!$D$113&amp;":AC"&amp;Progress!$E$113),0),0)</f>
        <v>#N/A</v>
      </c>
      <c r="F15" s="24" t="e">
        <f ca="1">OFFSET(INDIRECT("progress!B"&amp;(Progress!$D$114-1)),MATCH($A15,INDIRECT("progress!AC"&amp;Progress!$D$114&amp;":AC"&amp;Progress!$E$114),0),0)</f>
        <v>#N/A</v>
      </c>
      <c r="G15" s="36" t="e">
        <f ca="1">OFFSET(INDIRECT("progress!B"&amp;(Progress!$D$115-1)),MATCH($A15,INDIRECT("progress!AC"&amp;Progress!$D$115&amp;":AC"&amp;Progress!$E$115),0),0)</f>
        <v>#N/A</v>
      </c>
      <c r="H15" s="24" t="e">
        <f ca="1">OFFSET(INDIRECT("progress!B"&amp;(Progress!$D$116-1)),MATCH($A15,INDIRECT("progress!AC"&amp;Progress!$D$116&amp;":AC"&amp;Progress!$E$116),0),0)</f>
        <v>#N/A</v>
      </c>
      <c r="I15" s="25">
        <f ca="1">OFFSET(INDIRECT("progress!B"&amp;(Progress!$D$117-1)),MATCH($A15,INDIRECT("progress!AC"&amp;Progress!$D$117&amp;":AC"&amp;Progress!$E$117),0),0)</f>
        <v>2421</v>
      </c>
      <c r="J15" s="24" t="e">
        <f ca="1">OFFSET(Team!$A$1,MATCH(B15,Team!$A$2:$A$200,0),1)</f>
        <v>#N/A</v>
      </c>
      <c r="K15" s="24" t="str">
        <f ca="1">OFFSET(Team!$A$1,MATCH(C15,Team!$A$2:$A$200,0),1)</f>
        <v>港島第7旅童軍A團</v>
      </c>
      <c r="L15" s="24" t="str">
        <f ca="1">OFFSET(Team!$A$1,MATCH(D15,Team!$A$2:$A$200,0),1)</f>
        <v>港島第99旅</v>
      </c>
      <c r="M15" s="24" t="e">
        <f ca="1">OFFSET(Team!$A$1,MATCH(E15,Team!$A$2:$A$200,0),1)</f>
        <v>#N/A</v>
      </c>
      <c r="N15" s="24" t="e">
        <f ca="1">OFFSET(Team!$A$1,MATCH(F15,Team!$A$2:$A$200,0),1)</f>
        <v>#N/A</v>
      </c>
      <c r="O15" s="36" t="e">
        <f ca="1">OFFSET(Team!$A$1,MATCH(G15,Team!$A$2:$A$200,0),1)</f>
        <v>#N/A</v>
      </c>
      <c r="P15" s="24" t="e">
        <f ca="1">OFFSET(Team!$A$1,MATCH(H15,Team!$A$2:$A$200,0),1)</f>
        <v>#N/A</v>
      </c>
      <c r="Q15" s="25" t="str">
        <f ca="1">OFFSET(Team!$A$1,MATCH(I15,Team!$A$2:$A$200,0),1)</f>
        <v>中華基督教會基智中學</v>
      </c>
      <c r="R15" s="26" t="e">
        <f ca="1">OFFSET(Progress!$AA$1,MATCH(B15,Progress!$B$2:$B$223,0),0)</f>
        <v>#N/A</v>
      </c>
      <c r="S15" s="26">
        <f ca="1">OFFSET(Progress!$AA$1,MATCH(C15,Progress!$B$2:$B$223,0),0)</f>
        <v>0.4965377777777779</v>
      </c>
      <c r="T15" s="26">
        <f ca="1">OFFSET(Progress!$AA$1,MATCH(D15,Progress!$B$2:$B$223,0),0)</f>
        <v>0.24310355555555552</v>
      </c>
      <c r="U15" s="26" t="e">
        <f ca="1">OFFSET(Progress!$AA$1,MATCH(E15,Progress!$B$2:$B$223,0),0)</f>
        <v>#N/A</v>
      </c>
      <c r="V15" s="26" t="e">
        <f ca="1">OFFSET(Progress!$AA$1,MATCH(F15,Progress!$B$2:$B$223,0),0)</f>
        <v>#N/A</v>
      </c>
      <c r="W15" s="37" t="e">
        <f ca="1">OFFSET(Progress!$AA$1,MATCH(G15,Progress!$B$2:$B$223,0),0)</f>
        <v>#N/A</v>
      </c>
      <c r="X15" s="26" t="e">
        <f ca="1">OFFSET(Progress!$AA$1,MATCH(H15,Progress!$B$2:$B$223,0),0)</f>
        <v>#N/A</v>
      </c>
      <c r="Y15" s="27">
        <f ca="1">OFFSET(Progress!$AA$1,MATCH(I15,Progress!$B$2:$B$223,0),0)</f>
        <v>0.20426266666666662</v>
      </c>
      <c r="Z15" s="20" t="e">
        <f t="shared" si="3"/>
        <v>#N/A</v>
      </c>
      <c r="AA15" s="20" t="str">
        <f t="shared" si="4"/>
        <v>1202
港島第7旅童軍A團
11:55</v>
      </c>
      <c r="AB15" s="20" t="str">
        <f t="shared" si="5"/>
        <v>1322
港島第99旅
05:50</v>
      </c>
      <c r="AC15" s="20" t="e">
        <f t="shared" si="6"/>
        <v>#N/A</v>
      </c>
      <c r="AD15" s="20" t="e">
        <f t="shared" si="7"/>
        <v>#N/A</v>
      </c>
      <c r="AE15" s="20" t="e">
        <f t="shared" si="8"/>
        <v>#N/A</v>
      </c>
      <c r="AF15" s="20" t="e">
        <f t="shared" si="9"/>
        <v>#N/A</v>
      </c>
      <c r="AG15" s="20" t="str">
        <f t="shared" si="10"/>
        <v>2421
中華基督教會基智中學
04:54</v>
      </c>
    </row>
    <row r="16" spans="1:33" ht="42.75" customHeight="1">
      <c r="A16" s="39">
        <v>15</v>
      </c>
      <c r="B16" s="24" t="e">
        <f ca="1">OFFSET(INDIRECT("progress!B"&amp;(Progress!$D$110-1)),MATCH($A16,INDIRECT("progress!AC"&amp;Progress!$D$110&amp;":AC"&amp;Progress!$E$110),0),0)</f>
        <v>#N/A</v>
      </c>
      <c r="C16" s="24">
        <f ca="1">OFFSET(INDIRECT("progress!B"&amp;(Progress!$D$111-1)),MATCH($A16,INDIRECT("progress!AC"&amp;Progress!$D$111&amp;":AC"&amp;Progress!$E$111),0),0)</f>
        <v>1203</v>
      </c>
      <c r="D16" s="24">
        <f ca="1">OFFSET(INDIRECT("progress!B"&amp;(Progress!$D$112-1)),MATCH($A16,INDIRECT("progress!AC"&amp;Progress!$D$112&amp;":AC"&amp;Progress!$E$112),0),0)</f>
        <v>1307</v>
      </c>
      <c r="E16" s="24" t="e">
        <f ca="1">OFFSET(INDIRECT("progress!B"&amp;(Progress!$D$113-1)),MATCH($A16,INDIRECT("progress!AC"&amp;Progress!$D$113&amp;":AC"&amp;Progress!$E$113),0),0)</f>
        <v>#N/A</v>
      </c>
      <c r="F16" s="24" t="e">
        <f ca="1">OFFSET(INDIRECT("progress!B"&amp;(Progress!$D$114-1)),MATCH($A16,INDIRECT("progress!AC"&amp;Progress!$D$114&amp;":AC"&amp;Progress!$E$114),0),0)</f>
        <v>#N/A</v>
      </c>
      <c r="G16" s="36" t="e">
        <f ca="1">OFFSET(INDIRECT("progress!B"&amp;(Progress!$D$115-1)),MATCH($A16,INDIRECT("progress!AC"&amp;Progress!$D$115&amp;":AC"&amp;Progress!$E$115),0),0)</f>
        <v>#N/A</v>
      </c>
      <c r="H16" s="24" t="e">
        <f ca="1">OFFSET(INDIRECT("progress!B"&amp;(Progress!$D$116-1)),MATCH($A16,INDIRECT("progress!AC"&amp;Progress!$D$116&amp;":AC"&amp;Progress!$E$116),0),0)</f>
        <v>#N/A</v>
      </c>
      <c r="I16" s="25">
        <f ca="1">OFFSET(INDIRECT("progress!B"&amp;(Progress!$D$117-1)),MATCH($A16,INDIRECT("progress!AC"&amp;Progress!$D$117&amp;":AC"&amp;Progress!$E$117),0),0)</f>
        <v>2403</v>
      </c>
      <c r="J16" s="24" t="e">
        <f ca="1">OFFSET(Team!$A$1,MATCH(B16,Team!$A$2:$A$200,0),1)</f>
        <v>#N/A</v>
      </c>
      <c r="K16" s="24" t="str">
        <f ca="1">OFFSET(Team!$A$1,MATCH(C16,Team!$A$2:$A$200,0),1)</f>
        <v>港島第229旅</v>
      </c>
      <c r="L16" s="24" t="str">
        <f ca="1">OFFSET(Team!$A$1,MATCH(D16,Team!$A$2:$A$200,0),1)</f>
        <v>港島第182旅</v>
      </c>
      <c r="M16" s="24" t="e">
        <f ca="1">OFFSET(Team!$A$1,MATCH(E16,Team!$A$2:$A$200,0),1)</f>
        <v>#N/A</v>
      </c>
      <c r="N16" s="24" t="e">
        <f ca="1">OFFSET(Team!$A$1,MATCH(F16,Team!$A$2:$A$200,0),1)</f>
        <v>#N/A</v>
      </c>
      <c r="O16" s="36" t="e">
        <f ca="1">OFFSET(Team!$A$1,MATCH(G16,Team!$A$2:$A$200,0),1)</f>
        <v>#N/A</v>
      </c>
      <c r="P16" s="24" t="e">
        <f ca="1">OFFSET(Team!$A$1,MATCH(H16,Team!$A$2:$A$200,0),1)</f>
        <v>#N/A</v>
      </c>
      <c r="Q16" s="25" t="str">
        <f ca="1">OFFSET(Team!$A$1,MATCH(I16,Team!$A$2:$A$200,0),1)</f>
        <v>PYNEH Oncology </v>
      </c>
      <c r="R16" s="26" t="e">
        <f ca="1">OFFSET(Progress!$AA$1,MATCH(B16,Progress!$B$2:$B$223,0),0)</f>
        <v>#N/A</v>
      </c>
      <c r="S16" s="26">
        <f ca="1">OFFSET(Progress!$AA$1,MATCH(C16,Progress!$B$2:$B$223,0),0)</f>
        <v>0.5055665555555555</v>
      </c>
      <c r="T16" s="26">
        <f ca="1">OFFSET(Progress!$AA$1,MATCH(D16,Progress!$B$2:$B$223,0),0)</f>
        <v>0.24794966666666673</v>
      </c>
      <c r="U16" s="26" t="e">
        <f ca="1">OFFSET(Progress!$AA$1,MATCH(E16,Progress!$B$2:$B$223,0),0)</f>
        <v>#N/A</v>
      </c>
      <c r="V16" s="26" t="e">
        <f ca="1">OFFSET(Progress!$AA$1,MATCH(F16,Progress!$B$2:$B$223,0),0)</f>
        <v>#N/A</v>
      </c>
      <c r="W16" s="37" t="e">
        <f ca="1">OFFSET(Progress!$AA$1,MATCH(G16,Progress!$B$2:$B$223,0),0)</f>
        <v>#N/A</v>
      </c>
      <c r="X16" s="26" t="e">
        <f ca="1">OFFSET(Progress!$AA$1,MATCH(H16,Progress!$B$2:$B$223,0),0)</f>
        <v>#N/A</v>
      </c>
      <c r="Y16" s="27">
        <f ca="1">OFFSET(Progress!$AA$1,MATCH(I16,Progress!$B$2:$B$223,0),0)</f>
        <v>0.21674466666666667</v>
      </c>
      <c r="Z16" s="20" t="e">
        <f t="shared" si="3"/>
        <v>#N/A</v>
      </c>
      <c r="AA16" s="20" t="str">
        <f t="shared" si="4"/>
        <v>1203
港島第229旅
12:08</v>
      </c>
      <c r="AB16" s="20" t="str">
        <f t="shared" si="5"/>
        <v>1307
港島第182旅
05:57</v>
      </c>
      <c r="AC16" s="20" t="e">
        <f t="shared" si="6"/>
        <v>#N/A</v>
      </c>
      <c r="AD16" s="20" t="e">
        <f t="shared" si="7"/>
        <v>#N/A</v>
      </c>
      <c r="AE16" s="20" t="e">
        <f t="shared" si="8"/>
        <v>#N/A</v>
      </c>
      <c r="AF16" s="20" t="e">
        <f t="shared" si="9"/>
        <v>#N/A</v>
      </c>
      <c r="AG16" s="20" t="str">
        <f t="shared" si="10"/>
        <v>2403
PYNEH Oncology 
05:12</v>
      </c>
    </row>
    <row r="17" spans="1:33" ht="42.75" customHeight="1">
      <c r="A17" s="39">
        <v>16</v>
      </c>
      <c r="B17" s="24" t="e">
        <f ca="1">OFFSET(INDIRECT("progress!B"&amp;(Progress!$D$110-1)),MATCH($A17,INDIRECT("progress!AC"&amp;Progress!$D$110&amp;":AC"&amp;Progress!$E$110),0),0)</f>
        <v>#N/A</v>
      </c>
      <c r="C17" s="24">
        <f ca="1">OFFSET(INDIRECT("progress!B"&amp;(Progress!$D$111-1)),MATCH($A17,INDIRECT("progress!AC"&amp;Progress!$D$111&amp;":AC"&amp;Progress!$E$111),0),0)</f>
        <v>1208</v>
      </c>
      <c r="D17" s="24">
        <f ca="1">OFFSET(INDIRECT("progress!B"&amp;(Progress!$D$112-1)),MATCH($A17,INDIRECT("progress!AC"&amp;Progress!$D$112&amp;":AC"&amp;Progress!$E$112),0),0)</f>
        <v>1314</v>
      </c>
      <c r="E17" s="24" t="e">
        <f ca="1">OFFSET(INDIRECT("progress!B"&amp;(Progress!$D$113-1)),MATCH($A17,INDIRECT("progress!AC"&amp;Progress!$D$113&amp;":AC"&amp;Progress!$E$113),0),0)</f>
        <v>#N/A</v>
      </c>
      <c r="F17" s="24" t="e">
        <f ca="1">OFFSET(INDIRECT("progress!B"&amp;(Progress!$D$114-1)),MATCH($A17,INDIRECT("progress!AC"&amp;Progress!$D$114&amp;":AC"&amp;Progress!$E$114),0),0)</f>
        <v>#N/A</v>
      </c>
      <c r="G17" s="36" t="e">
        <f ca="1">OFFSET(INDIRECT("progress!B"&amp;(Progress!$D$115-1)),MATCH($A17,INDIRECT("progress!AC"&amp;Progress!$D$115&amp;":AC"&amp;Progress!$E$115),0),0)</f>
        <v>#N/A</v>
      </c>
      <c r="H17" s="24" t="e">
        <f ca="1">OFFSET(INDIRECT("progress!B"&amp;(Progress!$D$116-1)),MATCH($A17,INDIRECT("progress!AC"&amp;Progress!$D$116&amp;":AC"&amp;Progress!$E$116),0),0)</f>
        <v>#N/A</v>
      </c>
      <c r="I17" s="25">
        <f ca="1">OFFSET(INDIRECT("progress!B"&amp;(Progress!$D$117-1)),MATCH($A17,INDIRECT("progress!AC"&amp;Progress!$D$117&amp;":AC"&amp;Progress!$E$117),0),0)</f>
        <v>2420</v>
      </c>
      <c r="J17" s="24" t="e">
        <f ca="1">OFFSET(Team!$A$1,MATCH(B17,Team!$A$2:$A$200,0),1)</f>
        <v>#N/A</v>
      </c>
      <c r="K17" s="24" t="str">
        <f ca="1">OFFSET(Team!$A$1,MATCH(C17,Team!$A$2:$A$200,0),1)</f>
        <v>港島第161旅</v>
      </c>
      <c r="L17" s="24" t="str">
        <f ca="1">OFFSET(Team!$A$1,MATCH(D17,Team!$A$2:$A$200,0),1)</f>
        <v>港島第149旅</v>
      </c>
      <c r="M17" s="24" t="e">
        <f ca="1">OFFSET(Team!$A$1,MATCH(E17,Team!$A$2:$A$200,0),1)</f>
        <v>#N/A</v>
      </c>
      <c r="N17" s="24" t="e">
        <f ca="1">OFFSET(Team!$A$1,MATCH(F17,Team!$A$2:$A$200,0),1)</f>
        <v>#N/A</v>
      </c>
      <c r="O17" s="36" t="e">
        <f ca="1">OFFSET(Team!$A$1,MATCH(G17,Team!$A$2:$A$200,0),1)</f>
        <v>#N/A</v>
      </c>
      <c r="P17" s="24" t="e">
        <f ca="1">OFFSET(Team!$A$1,MATCH(H17,Team!$A$2:$A$200,0),1)</f>
        <v>#N/A</v>
      </c>
      <c r="Q17" s="25" t="str">
        <f ca="1">OFFSET(Team!$A$1,MATCH(I17,Team!$A$2:$A$200,0),1)</f>
        <v>Ferring Pharmaceuticals </v>
      </c>
      <c r="R17" s="26" t="e">
        <f ca="1">OFFSET(Progress!$AA$1,MATCH(B17,Progress!$B$2:$B$223,0),0)</f>
        <v>#N/A</v>
      </c>
      <c r="S17" s="26">
        <f ca="1">OFFSET(Progress!$AA$1,MATCH(C17,Progress!$B$2:$B$223,0),0)</f>
        <v>0.5236271111111112</v>
      </c>
      <c r="T17" s="26">
        <f ca="1">OFFSET(Progress!$AA$1,MATCH(D17,Progress!$B$2:$B$223,0),0)</f>
        <v>0.2542066666666667</v>
      </c>
      <c r="U17" s="26" t="e">
        <f ca="1">OFFSET(Progress!$AA$1,MATCH(E17,Progress!$B$2:$B$223,0),0)</f>
        <v>#N/A</v>
      </c>
      <c r="V17" s="26" t="e">
        <f ca="1">OFFSET(Progress!$AA$1,MATCH(F17,Progress!$B$2:$B$223,0),0)</f>
        <v>#N/A</v>
      </c>
      <c r="W17" s="37" t="e">
        <f ca="1">OFFSET(Progress!$AA$1,MATCH(G17,Progress!$B$2:$B$223,0),0)</f>
        <v>#N/A</v>
      </c>
      <c r="X17" s="26" t="e">
        <f ca="1">OFFSET(Progress!$AA$1,MATCH(H17,Progress!$B$2:$B$223,0),0)</f>
        <v>#N/A</v>
      </c>
      <c r="Y17" s="27">
        <f ca="1">OFFSET(Progress!$AA$1,MATCH(I17,Progress!$B$2:$B$223,0),0)</f>
        <v>0.21745611111111113</v>
      </c>
      <c r="Z17" s="20" t="e">
        <f t="shared" si="3"/>
        <v>#N/A</v>
      </c>
      <c r="AA17" s="20" t="str">
        <f t="shared" si="4"/>
        <v>1208
港島第161旅
12:34</v>
      </c>
      <c r="AB17" s="20" t="str">
        <f t="shared" si="5"/>
        <v>1314
港島第149旅
06:06</v>
      </c>
      <c r="AC17" s="20" t="e">
        <f t="shared" si="6"/>
        <v>#N/A</v>
      </c>
      <c r="AD17" s="20" t="e">
        <f t="shared" si="7"/>
        <v>#N/A</v>
      </c>
      <c r="AE17" s="20" t="e">
        <f t="shared" si="8"/>
        <v>#N/A</v>
      </c>
      <c r="AF17" s="20" t="e">
        <f t="shared" si="9"/>
        <v>#N/A</v>
      </c>
      <c r="AG17" s="20" t="str">
        <f t="shared" si="10"/>
        <v>2420
Ferring Pharmaceuticals 
05:13</v>
      </c>
    </row>
    <row r="18" spans="1:33" ht="42.75" customHeight="1">
      <c r="A18" s="39">
        <v>17</v>
      </c>
      <c r="B18" s="24" t="e">
        <f ca="1">OFFSET(INDIRECT("progress!B"&amp;(Progress!$D$110-1)),MATCH($A18,INDIRECT("progress!AC"&amp;Progress!$D$110&amp;":AC"&amp;Progress!$E$110),0),0)</f>
        <v>#N/A</v>
      </c>
      <c r="C18" s="24" t="e">
        <f ca="1">OFFSET(INDIRECT("progress!B"&amp;(Progress!$D$111-1)),MATCH($A18,INDIRECT("progress!AC"&amp;Progress!$D$111&amp;":AC"&amp;Progress!$E$111),0),0)</f>
        <v>#N/A</v>
      </c>
      <c r="D18" s="24" t="e">
        <f ca="1">OFFSET(INDIRECT("progress!B"&amp;(Progress!$D$112-1)),MATCH($A18,INDIRECT("progress!AC"&amp;Progress!$D$112&amp;":AC"&amp;Progress!$E$112),0),0)</f>
        <v>#N/A</v>
      </c>
      <c r="E18" s="24" t="e">
        <f ca="1">OFFSET(INDIRECT("progress!B"&amp;(Progress!$D$113-1)),MATCH($A18,INDIRECT("progress!AC"&amp;Progress!$D$113&amp;":AC"&amp;Progress!$E$113),0),0)</f>
        <v>#N/A</v>
      </c>
      <c r="F18" s="24" t="e">
        <f ca="1">OFFSET(INDIRECT("progress!B"&amp;(Progress!$D$114-1)),MATCH($A18,INDIRECT("progress!AC"&amp;Progress!$D$114&amp;":AC"&amp;Progress!$E$114),0),0)</f>
        <v>#N/A</v>
      </c>
      <c r="G18" s="36" t="e">
        <f ca="1">OFFSET(INDIRECT("progress!B"&amp;(Progress!$D$115-1)),MATCH($A18,INDIRECT("progress!AC"&amp;Progress!$D$115&amp;":AC"&amp;Progress!$E$115),0),0)</f>
        <v>#N/A</v>
      </c>
      <c r="H18" s="24" t="e">
        <f ca="1">OFFSET(INDIRECT("progress!B"&amp;(Progress!$D$116-1)),MATCH($A18,INDIRECT("progress!AC"&amp;Progress!$D$116&amp;":AC"&amp;Progress!$E$116),0),0)</f>
        <v>#N/A</v>
      </c>
      <c r="I18" s="25">
        <f ca="1">OFFSET(INDIRECT("progress!B"&amp;(Progress!$D$117-1)),MATCH($A18,INDIRECT("progress!AC"&amp;Progress!$D$117&amp;":AC"&amp;Progress!$E$117),0),0)</f>
        <v>2424</v>
      </c>
      <c r="J18" s="24" t="e">
        <f ca="1">OFFSET(Team!$A$1,MATCH(B18,Team!$A$2:$A$200,0),1)</f>
        <v>#N/A</v>
      </c>
      <c r="K18" s="24" t="e">
        <f ca="1">OFFSET(Team!$A$1,MATCH(C18,Team!$A$2:$A$200,0),1)</f>
        <v>#N/A</v>
      </c>
      <c r="L18" s="24" t="e">
        <f ca="1">OFFSET(Team!$A$1,MATCH(D18,Team!$A$2:$A$200,0),1)</f>
        <v>#N/A</v>
      </c>
      <c r="M18" s="24" t="e">
        <f ca="1">OFFSET(Team!$A$1,MATCH(E18,Team!$A$2:$A$200,0),1)</f>
        <v>#N/A</v>
      </c>
      <c r="N18" s="24" t="e">
        <f ca="1">OFFSET(Team!$A$1,MATCH(F18,Team!$A$2:$A$200,0),1)</f>
        <v>#N/A</v>
      </c>
      <c r="O18" s="36" t="e">
        <f ca="1">OFFSET(Team!$A$1,MATCH(G18,Team!$A$2:$A$200,0),1)</f>
        <v>#N/A</v>
      </c>
      <c r="P18" s="24" t="e">
        <f ca="1">OFFSET(Team!$A$1,MATCH(H18,Team!$A$2:$A$200,0),1)</f>
        <v>#N/A</v>
      </c>
      <c r="Q18" s="25" t="str">
        <f ca="1">OFFSET(Team!$A$1,MATCH(I18,Team!$A$2:$A$200,0),1)</f>
        <v>VTC, Shatin</v>
      </c>
      <c r="R18" s="26" t="e">
        <f ca="1">OFFSET(Progress!$AA$1,MATCH(B18,Progress!$B$2:$B$223,0),0)</f>
        <v>#N/A</v>
      </c>
      <c r="S18" s="26" t="e">
        <f ca="1">OFFSET(Progress!$AA$1,MATCH(C18,Progress!$B$2:$B$223,0),0)</f>
        <v>#N/A</v>
      </c>
      <c r="T18" s="26" t="e">
        <f ca="1">OFFSET(Progress!$AA$1,MATCH(D18,Progress!$B$2:$B$223,0),0)</f>
        <v>#N/A</v>
      </c>
      <c r="U18" s="26" t="e">
        <f ca="1">OFFSET(Progress!$AA$1,MATCH(E18,Progress!$B$2:$B$223,0),0)</f>
        <v>#N/A</v>
      </c>
      <c r="V18" s="26" t="e">
        <f ca="1">OFFSET(Progress!$AA$1,MATCH(F18,Progress!$B$2:$B$223,0),0)</f>
        <v>#N/A</v>
      </c>
      <c r="W18" s="37" t="e">
        <f ca="1">OFFSET(Progress!$AA$1,MATCH(G18,Progress!$B$2:$B$223,0),0)</f>
        <v>#N/A</v>
      </c>
      <c r="X18" s="26" t="e">
        <f ca="1">OFFSET(Progress!$AA$1,MATCH(H18,Progress!$B$2:$B$223,0),0)</f>
        <v>#N/A</v>
      </c>
      <c r="Y18" s="27">
        <f ca="1">OFFSET(Progress!$AA$1,MATCH(I18,Progress!$B$2:$B$223,0),0)</f>
        <v>0.2174601111111111</v>
      </c>
      <c r="Z18" s="20" t="e">
        <f t="shared" si="3"/>
        <v>#N/A</v>
      </c>
      <c r="AA18" s="20" t="e">
        <f t="shared" si="4"/>
        <v>#N/A</v>
      </c>
      <c r="AB18" s="20" t="e">
        <f t="shared" si="5"/>
        <v>#N/A</v>
      </c>
      <c r="AC18" s="20" t="e">
        <f t="shared" si="6"/>
        <v>#N/A</v>
      </c>
      <c r="AD18" s="20" t="e">
        <f t="shared" si="7"/>
        <v>#N/A</v>
      </c>
      <c r="AE18" s="20" t="e">
        <f t="shared" si="8"/>
        <v>#N/A</v>
      </c>
      <c r="AF18" s="20" t="e">
        <f t="shared" si="9"/>
        <v>#N/A</v>
      </c>
      <c r="AG18" s="20" t="str">
        <f t="shared" si="10"/>
        <v>2424
VTC, Shatin
05:13</v>
      </c>
    </row>
    <row r="19" spans="1:33" ht="42.75" customHeight="1">
      <c r="A19" s="39">
        <v>18</v>
      </c>
      <c r="B19" s="24" t="e">
        <f ca="1">OFFSET(INDIRECT("progress!B"&amp;(Progress!$D$110-1)),MATCH($A19,INDIRECT("progress!AC"&amp;Progress!$D$110&amp;":AC"&amp;Progress!$E$110),0),0)</f>
        <v>#N/A</v>
      </c>
      <c r="C19" s="24" t="e">
        <f ca="1">OFFSET(INDIRECT("progress!B"&amp;(Progress!$D$111-1)),MATCH($A19,INDIRECT("progress!AC"&amp;Progress!$D$111&amp;":AC"&amp;Progress!$E$111),0),0)</f>
        <v>#N/A</v>
      </c>
      <c r="D19" s="24">
        <f ca="1">OFFSET(INDIRECT("progress!B"&amp;(Progress!$D$112-1)),MATCH($A19,INDIRECT("progress!AC"&amp;Progress!$D$112&amp;":AC"&amp;Progress!$E$112),0),0)</f>
        <v>1308</v>
      </c>
      <c r="E19" s="24" t="e">
        <f ca="1">OFFSET(INDIRECT("progress!B"&amp;(Progress!$D$113-1)),MATCH($A19,INDIRECT("progress!AC"&amp;Progress!$D$113&amp;":AC"&amp;Progress!$E$113),0),0)</f>
        <v>#N/A</v>
      </c>
      <c r="F19" s="24" t="e">
        <f ca="1">OFFSET(INDIRECT("progress!B"&amp;(Progress!$D$114-1)),MATCH($A19,INDIRECT("progress!AC"&amp;Progress!$D$114&amp;":AC"&amp;Progress!$E$114),0),0)</f>
        <v>#N/A</v>
      </c>
      <c r="G19" s="36" t="e">
        <f ca="1">OFFSET(INDIRECT("progress!B"&amp;(Progress!$D$115-1)),MATCH($A19,INDIRECT("progress!AC"&amp;Progress!$D$115&amp;":AC"&amp;Progress!$E$115),0),0)</f>
        <v>#N/A</v>
      </c>
      <c r="H19" s="24" t="e">
        <f ca="1">OFFSET(INDIRECT("progress!B"&amp;(Progress!$D$116-1)),MATCH($A19,INDIRECT("progress!AC"&amp;Progress!$D$116&amp;":AC"&amp;Progress!$E$116),0),0)</f>
        <v>#N/A</v>
      </c>
      <c r="I19" s="25">
        <f ca="1">OFFSET(INDIRECT("progress!B"&amp;(Progress!$D$117-1)),MATCH($A19,INDIRECT("progress!AC"&amp;Progress!$D$117&amp;":AC"&amp;Progress!$E$117),0),0)</f>
        <v>2422</v>
      </c>
      <c r="J19" s="24" t="e">
        <f ca="1">OFFSET(Team!$A$1,MATCH(B19,Team!$A$2:$A$200,0),1)</f>
        <v>#N/A</v>
      </c>
      <c r="K19" s="24" t="e">
        <f ca="1">OFFSET(Team!$A$1,MATCH(C19,Team!$A$2:$A$200,0),1)</f>
        <v>#N/A</v>
      </c>
      <c r="L19" s="24" t="str">
        <f ca="1">OFFSET(Team!$A$1,MATCH(D19,Team!$A$2:$A$200,0),1)</f>
        <v>港島第5海童軍旅</v>
      </c>
      <c r="M19" s="24" t="e">
        <f ca="1">OFFSET(Team!$A$1,MATCH(E19,Team!$A$2:$A$200,0),1)</f>
        <v>#N/A</v>
      </c>
      <c r="N19" s="24" t="e">
        <f ca="1">OFFSET(Team!$A$1,MATCH(F19,Team!$A$2:$A$200,0),1)</f>
        <v>#N/A</v>
      </c>
      <c r="O19" s="36" t="e">
        <f ca="1">OFFSET(Team!$A$1,MATCH(G19,Team!$A$2:$A$200,0),1)</f>
        <v>#N/A</v>
      </c>
      <c r="P19" s="24" t="e">
        <f ca="1">OFFSET(Team!$A$1,MATCH(H19,Team!$A$2:$A$200,0),1)</f>
        <v>#N/A</v>
      </c>
      <c r="Q19" s="25" t="str">
        <f ca="1">OFFSET(Team!$A$1,MATCH(I19,Team!$A$2:$A$200,0),1)</f>
        <v>VTC, Shatin</v>
      </c>
      <c r="R19" s="26" t="e">
        <f ca="1">OFFSET(Progress!$AA$1,MATCH(B19,Progress!$B$2:$B$223,0),0)</f>
        <v>#N/A</v>
      </c>
      <c r="S19" s="26" t="e">
        <f ca="1">OFFSET(Progress!$AA$1,MATCH(C19,Progress!$B$2:$B$223,0),0)</f>
        <v>#N/A</v>
      </c>
      <c r="T19" s="26">
        <f ca="1">OFFSET(Progress!$AA$1,MATCH(D19,Progress!$B$2:$B$223,0),0)</f>
        <v>0.2660062222222223</v>
      </c>
      <c r="U19" s="26" t="e">
        <f ca="1">OFFSET(Progress!$AA$1,MATCH(E19,Progress!$B$2:$B$223,0),0)</f>
        <v>#N/A</v>
      </c>
      <c r="V19" s="26" t="e">
        <f ca="1">OFFSET(Progress!$AA$1,MATCH(F19,Progress!$B$2:$B$223,0),0)</f>
        <v>#N/A</v>
      </c>
      <c r="W19" s="37" t="e">
        <f ca="1">OFFSET(Progress!$AA$1,MATCH(G19,Progress!$B$2:$B$223,0),0)</f>
        <v>#N/A</v>
      </c>
      <c r="X19" s="26" t="e">
        <f ca="1">OFFSET(Progress!$AA$1,MATCH(H19,Progress!$B$2:$B$223,0),0)</f>
        <v>#N/A</v>
      </c>
      <c r="Y19" s="27">
        <f ca="1">OFFSET(Progress!$AA$1,MATCH(I19,Progress!$B$2:$B$223,0),0)</f>
        <v>0.21815255555555557</v>
      </c>
      <c r="Z19" s="20" t="e">
        <f t="shared" si="3"/>
        <v>#N/A</v>
      </c>
      <c r="AA19" s="20" t="e">
        <f t="shared" si="4"/>
        <v>#N/A</v>
      </c>
      <c r="AB19" s="20" t="str">
        <f t="shared" si="5"/>
        <v>1308
港島第5海童軍旅
06:23</v>
      </c>
      <c r="AC19" s="20" t="e">
        <f t="shared" si="6"/>
        <v>#N/A</v>
      </c>
      <c r="AD19" s="20" t="e">
        <f t="shared" si="7"/>
        <v>#N/A</v>
      </c>
      <c r="AE19" s="20" t="e">
        <f t="shared" si="8"/>
        <v>#N/A</v>
      </c>
      <c r="AF19" s="20" t="e">
        <f t="shared" si="9"/>
        <v>#N/A</v>
      </c>
      <c r="AG19" s="20" t="str">
        <f t="shared" si="10"/>
        <v>2422
VTC, Shatin
05:14</v>
      </c>
    </row>
    <row r="20" spans="1:33" ht="42.75" customHeight="1">
      <c r="A20" s="39">
        <v>19</v>
      </c>
      <c r="B20" s="24" t="e">
        <f ca="1">OFFSET(INDIRECT("progress!B"&amp;(Progress!$D$110-1)),MATCH($A20,INDIRECT("progress!AC"&amp;Progress!$D$110&amp;":AC"&amp;Progress!$E$110),0),0)</f>
        <v>#N/A</v>
      </c>
      <c r="C20" s="24" t="e">
        <f ca="1">OFFSET(INDIRECT("progress!B"&amp;(Progress!$D$111-1)),MATCH($A20,INDIRECT("progress!AC"&amp;Progress!$D$111&amp;":AC"&amp;Progress!$E$111),0),0)</f>
        <v>#N/A</v>
      </c>
      <c r="D20" s="24">
        <f ca="1">OFFSET(INDIRECT("progress!B"&amp;(Progress!$D$112-1)),MATCH($A20,INDIRECT("progress!AC"&amp;Progress!$D$112&amp;":AC"&amp;Progress!$E$112),0),0)</f>
        <v>1321</v>
      </c>
      <c r="E20" s="24" t="e">
        <f ca="1">OFFSET(INDIRECT("progress!B"&amp;(Progress!$D$113-1)),MATCH($A20,INDIRECT("progress!AC"&amp;Progress!$D$113&amp;":AC"&amp;Progress!$E$113),0),0)</f>
        <v>#N/A</v>
      </c>
      <c r="F20" s="24" t="e">
        <f ca="1">OFFSET(INDIRECT("progress!B"&amp;(Progress!$D$114-1)),MATCH($A20,INDIRECT("progress!AC"&amp;Progress!$D$114&amp;":AC"&amp;Progress!$E$114),0),0)</f>
        <v>#N/A</v>
      </c>
      <c r="G20" s="36" t="e">
        <f ca="1">OFFSET(INDIRECT("progress!B"&amp;(Progress!$D$115-1)),MATCH($A20,INDIRECT("progress!AC"&amp;Progress!$D$115&amp;":AC"&amp;Progress!$E$115),0),0)</f>
        <v>#N/A</v>
      </c>
      <c r="H20" s="24" t="e">
        <f ca="1">OFFSET(INDIRECT("progress!B"&amp;(Progress!$D$116-1)),MATCH($A20,INDIRECT("progress!AC"&amp;Progress!$D$116&amp;":AC"&amp;Progress!$E$116),0),0)</f>
        <v>#N/A</v>
      </c>
      <c r="I20" s="25">
        <f ca="1">OFFSET(INDIRECT("progress!B"&amp;(Progress!$D$117-1)),MATCH($A20,INDIRECT("progress!AC"&amp;Progress!$D$117&amp;":AC"&amp;Progress!$E$117),0),0)</f>
        <v>2431</v>
      </c>
      <c r="J20" s="24" t="e">
        <f ca="1">OFFSET(Team!$A$1,MATCH(B20,Team!$A$2:$A$200,0),1)</f>
        <v>#N/A</v>
      </c>
      <c r="K20" s="24" t="e">
        <f ca="1">OFFSET(Team!$A$1,MATCH(C20,Team!$A$2:$A$200,0),1)</f>
        <v>#N/A</v>
      </c>
      <c r="L20" s="24" t="str">
        <f ca="1">OFFSET(Team!$A$1,MATCH(D20,Team!$A$2:$A$200,0),1)</f>
        <v>港島第99旅</v>
      </c>
      <c r="M20" s="24" t="e">
        <f ca="1">OFFSET(Team!$A$1,MATCH(E20,Team!$A$2:$A$200,0),1)</f>
        <v>#N/A</v>
      </c>
      <c r="N20" s="24" t="e">
        <f ca="1">OFFSET(Team!$A$1,MATCH(F20,Team!$A$2:$A$200,0),1)</f>
        <v>#N/A</v>
      </c>
      <c r="O20" s="36" t="e">
        <f ca="1">OFFSET(Team!$A$1,MATCH(G20,Team!$A$2:$A$200,0),1)</f>
        <v>#N/A</v>
      </c>
      <c r="P20" s="24" t="e">
        <f ca="1">OFFSET(Team!$A$1,MATCH(H20,Team!$A$2:$A$200,0),1)</f>
        <v>#N/A</v>
      </c>
      <c r="Q20" s="25" t="str">
        <f ca="1">OFFSET(Team!$A$1,MATCH(I20,Team!$A$2:$A$200,0),1)</f>
        <v>VTC, Shatin</v>
      </c>
      <c r="R20" s="26" t="e">
        <f ca="1">OFFSET(Progress!$AA$1,MATCH(B20,Progress!$B$2:$B$223,0),0)</f>
        <v>#N/A</v>
      </c>
      <c r="S20" s="26" t="e">
        <f ca="1">OFFSET(Progress!$AA$1,MATCH(C20,Progress!$B$2:$B$223,0),0)</f>
        <v>#N/A</v>
      </c>
      <c r="T20" s="26">
        <f ca="1">OFFSET(Progress!$AA$1,MATCH(D20,Progress!$B$2:$B$223,0),0)</f>
        <v>0.2667136666666667</v>
      </c>
      <c r="U20" s="26" t="e">
        <f ca="1">OFFSET(Progress!$AA$1,MATCH(E20,Progress!$B$2:$B$223,0),0)</f>
        <v>#N/A</v>
      </c>
      <c r="V20" s="26" t="e">
        <f ca="1">OFFSET(Progress!$AA$1,MATCH(F20,Progress!$B$2:$B$223,0),0)</f>
        <v>#N/A</v>
      </c>
      <c r="W20" s="37" t="e">
        <f ca="1">OFFSET(Progress!$AA$1,MATCH(G20,Progress!$B$2:$B$223,0),0)</f>
        <v>#N/A</v>
      </c>
      <c r="X20" s="26" t="e">
        <f ca="1">OFFSET(Progress!$AA$1,MATCH(H20,Progress!$B$2:$B$223,0),0)</f>
        <v>#N/A</v>
      </c>
      <c r="Y20" s="27">
        <f ca="1">OFFSET(Progress!$AA$1,MATCH(I20,Progress!$B$2:$B$223,0),0)</f>
        <v>0.21885599999999988</v>
      </c>
      <c r="Z20" s="20" t="e">
        <f t="shared" si="3"/>
        <v>#N/A</v>
      </c>
      <c r="AA20" s="20" t="e">
        <f t="shared" si="4"/>
        <v>#N/A</v>
      </c>
      <c r="AB20" s="20" t="str">
        <f t="shared" si="5"/>
        <v>1321
港島第99旅
06:24</v>
      </c>
      <c r="AC20" s="20" t="e">
        <f t="shared" si="6"/>
        <v>#N/A</v>
      </c>
      <c r="AD20" s="20" t="e">
        <f t="shared" si="7"/>
        <v>#N/A</v>
      </c>
      <c r="AE20" s="20" t="e">
        <f t="shared" si="8"/>
        <v>#N/A</v>
      </c>
      <c r="AF20" s="20" t="e">
        <f t="shared" si="9"/>
        <v>#N/A</v>
      </c>
      <c r="AG20" s="20" t="str">
        <f t="shared" si="10"/>
        <v>2431
VTC, Shatin
05:15</v>
      </c>
    </row>
    <row r="21" spans="1:33" ht="42.75" customHeight="1">
      <c r="A21" s="39">
        <v>20</v>
      </c>
      <c r="B21" s="24" t="e">
        <f ca="1">OFFSET(INDIRECT("progress!B"&amp;(Progress!$D$110-1)),MATCH($A21,INDIRECT("progress!AC"&amp;Progress!$D$110&amp;":AC"&amp;Progress!$E$110),0),0)</f>
        <v>#N/A</v>
      </c>
      <c r="C21" s="24" t="e">
        <f ca="1">OFFSET(INDIRECT("progress!B"&amp;(Progress!$D$111-1)),MATCH($A21,INDIRECT("progress!AC"&amp;Progress!$D$111&amp;":AC"&amp;Progress!$E$111),0),0)</f>
        <v>#N/A</v>
      </c>
      <c r="D21" s="24">
        <f ca="1">OFFSET(INDIRECT("progress!B"&amp;(Progress!$D$112-1)),MATCH($A21,INDIRECT("progress!AC"&amp;Progress!$D$112&amp;":AC"&amp;Progress!$E$112),0),0)</f>
        <v>1305</v>
      </c>
      <c r="E21" s="24" t="e">
        <f ca="1">OFFSET(INDIRECT("progress!B"&amp;(Progress!$D$113-1)),MATCH($A21,INDIRECT("progress!AC"&amp;Progress!$D$113&amp;":AC"&amp;Progress!$E$113),0),0)</f>
        <v>#N/A</v>
      </c>
      <c r="F21" s="24" t="e">
        <f ca="1">OFFSET(INDIRECT("progress!B"&amp;(Progress!$D$114-1)),MATCH($A21,INDIRECT("progress!AC"&amp;Progress!$D$114&amp;":AC"&amp;Progress!$E$114),0),0)</f>
        <v>#N/A</v>
      </c>
      <c r="G21" s="36" t="e">
        <f ca="1">OFFSET(INDIRECT("progress!B"&amp;(Progress!$D$115-1)),MATCH($A21,INDIRECT("progress!AC"&amp;Progress!$D$115&amp;":AC"&amp;Progress!$E$115),0),0)</f>
        <v>#N/A</v>
      </c>
      <c r="H21" s="24" t="e">
        <f ca="1">OFFSET(INDIRECT("progress!B"&amp;(Progress!$D$116-1)),MATCH($A21,INDIRECT("progress!AC"&amp;Progress!$D$116&amp;":AC"&amp;Progress!$E$116),0),0)</f>
        <v>#N/A</v>
      </c>
      <c r="I21" s="25">
        <f ca="1">OFFSET(INDIRECT("progress!B"&amp;(Progress!$D$117-1)),MATCH($A21,INDIRECT("progress!AC"&amp;Progress!$D$117&amp;":AC"&amp;Progress!$E$117),0),0)</f>
        <v>2401</v>
      </c>
      <c r="J21" s="24" t="e">
        <f ca="1">OFFSET(Team!$A$1,MATCH(B21,Team!$A$2:$A$200,0),1)</f>
        <v>#N/A</v>
      </c>
      <c r="K21" s="24" t="e">
        <f ca="1">OFFSET(Team!$A$1,MATCH(C21,Team!$A$2:$A$200,0),1)</f>
        <v>#N/A</v>
      </c>
      <c r="L21" s="24" t="str">
        <f ca="1">OFFSET(Team!$A$1,MATCH(D21,Team!$A$2:$A$200,0),1)</f>
        <v>港島第101旅</v>
      </c>
      <c r="M21" s="24" t="e">
        <f ca="1">OFFSET(Team!$A$1,MATCH(E21,Team!$A$2:$A$200,0),1)</f>
        <v>#N/A</v>
      </c>
      <c r="N21" s="24" t="e">
        <f ca="1">OFFSET(Team!$A$1,MATCH(F21,Team!$A$2:$A$200,0),1)</f>
        <v>#N/A</v>
      </c>
      <c r="O21" s="36" t="e">
        <f ca="1">OFFSET(Team!$A$1,MATCH(G21,Team!$A$2:$A$200,0),1)</f>
        <v>#N/A</v>
      </c>
      <c r="P21" s="24" t="e">
        <f ca="1">OFFSET(Team!$A$1,MATCH(H21,Team!$A$2:$A$200,0),1)</f>
        <v>#N/A</v>
      </c>
      <c r="Q21" s="25" t="str">
        <f ca="1">OFFSET(Team!$A$1,MATCH(I21,Team!$A$2:$A$200,0),1)</f>
        <v>PWH Oncology </v>
      </c>
      <c r="R21" s="26" t="e">
        <f ca="1">OFFSET(Progress!$AA$1,MATCH(B21,Progress!$B$2:$B$223,0),0)</f>
        <v>#N/A</v>
      </c>
      <c r="S21" s="26" t="e">
        <f ca="1">OFFSET(Progress!$AA$1,MATCH(C21,Progress!$B$2:$B$223,0),0)</f>
        <v>#N/A</v>
      </c>
      <c r="T21" s="26">
        <f ca="1">OFFSET(Progress!$AA$1,MATCH(D21,Progress!$B$2:$B$223,0),0)</f>
        <v>0.2701698888888889</v>
      </c>
      <c r="U21" s="26" t="e">
        <f ca="1">OFFSET(Progress!$AA$1,MATCH(E21,Progress!$B$2:$B$223,0),0)</f>
        <v>#N/A</v>
      </c>
      <c r="V21" s="26" t="e">
        <f ca="1">OFFSET(Progress!$AA$1,MATCH(F21,Progress!$B$2:$B$223,0),0)</f>
        <v>#N/A</v>
      </c>
      <c r="W21" s="37" t="e">
        <f ca="1">OFFSET(Progress!$AA$1,MATCH(G21,Progress!$B$2:$B$223,0),0)</f>
        <v>#N/A</v>
      </c>
      <c r="X21" s="26" t="e">
        <f ca="1">OFFSET(Progress!$AA$1,MATCH(H21,Progress!$B$2:$B$223,0),0)</f>
        <v>#N/A</v>
      </c>
      <c r="Y21" s="27">
        <f ca="1">OFFSET(Progress!$AA$1,MATCH(I21,Progress!$B$2:$B$223,0),0)</f>
        <v>0.22160377777777765</v>
      </c>
      <c r="Z21" s="20" t="e">
        <f t="shared" si="3"/>
        <v>#N/A</v>
      </c>
      <c r="AA21" s="20" t="e">
        <f t="shared" si="4"/>
        <v>#N/A</v>
      </c>
      <c r="AB21" s="20" t="str">
        <f t="shared" si="5"/>
        <v>1305
港島第101旅
06:29</v>
      </c>
      <c r="AC21" s="20" t="e">
        <f t="shared" si="6"/>
        <v>#N/A</v>
      </c>
      <c r="AD21" s="20" t="e">
        <f t="shared" si="7"/>
        <v>#N/A</v>
      </c>
      <c r="AE21" s="20" t="e">
        <f t="shared" si="8"/>
        <v>#N/A</v>
      </c>
      <c r="AF21" s="20" t="e">
        <f t="shared" si="9"/>
        <v>#N/A</v>
      </c>
      <c r="AG21" s="20" t="str">
        <f t="shared" si="10"/>
        <v>2401
PWH Oncology 
05:19</v>
      </c>
    </row>
    <row r="22" spans="1:33" ht="42.75" customHeight="1">
      <c r="A22" s="39">
        <v>21</v>
      </c>
      <c r="B22" s="24" t="e">
        <f ca="1">OFFSET(INDIRECT("progress!B"&amp;(Progress!$D$110-1)),MATCH($A22,INDIRECT("progress!AC"&amp;Progress!$D$110&amp;":AC"&amp;Progress!$E$110),0),0)</f>
        <v>#N/A</v>
      </c>
      <c r="C22" s="24" t="e">
        <f ca="1">OFFSET(INDIRECT("progress!B"&amp;(Progress!$D$111-1)),MATCH($A22,INDIRECT("progress!AC"&amp;Progress!$D$111&amp;":AC"&amp;Progress!$E$111),0),0)</f>
        <v>#N/A</v>
      </c>
      <c r="D22" s="24">
        <f ca="1">OFFSET(INDIRECT("progress!B"&amp;(Progress!$D$112-1)),MATCH($A22,INDIRECT("progress!AC"&amp;Progress!$D$112&amp;":AC"&amp;Progress!$E$112),0),0)</f>
        <v>1317</v>
      </c>
      <c r="E22" s="24" t="e">
        <f ca="1">OFFSET(INDIRECT("progress!B"&amp;(Progress!$D$113-1)),MATCH($A22,INDIRECT("progress!AC"&amp;Progress!$D$113&amp;":AC"&amp;Progress!$E$113),0),0)</f>
        <v>#N/A</v>
      </c>
      <c r="F22" s="24" t="e">
        <f ca="1">OFFSET(INDIRECT("progress!B"&amp;(Progress!$D$114-1)),MATCH($A22,INDIRECT("progress!AC"&amp;Progress!$D$114&amp;":AC"&amp;Progress!$E$114),0),0)</f>
        <v>#N/A</v>
      </c>
      <c r="G22" s="36" t="e">
        <f ca="1">OFFSET(INDIRECT("progress!B"&amp;(Progress!$D$115-1)),MATCH($A22,INDIRECT("progress!AC"&amp;Progress!$D$115&amp;":AC"&amp;Progress!$E$115),0),0)</f>
        <v>#N/A</v>
      </c>
      <c r="H22" s="24" t="e">
        <f ca="1">OFFSET(INDIRECT("progress!B"&amp;(Progress!$D$116-1)),MATCH($A22,INDIRECT("progress!AC"&amp;Progress!$D$116&amp;":AC"&amp;Progress!$E$116),0),0)</f>
        <v>#N/A</v>
      </c>
      <c r="I22" s="25">
        <f ca="1">OFFSET(INDIRECT("progress!B"&amp;(Progress!$D$117-1)),MATCH($A22,INDIRECT("progress!AC"&amp;Progress!$D$117&amp;":AC"&amp;Progress!$E$117),0),0)</f>
        <v>2402</v>
      </c>
      <c r="J22" s="24" t="e">
        <f ca="1">OFFSET(Team!$A$1,MATCH(B22,Team!$A$2:$A$200,0),1)</f>
        <v>#N/A</v>
      </c>
      <c r="K22" s="24" t="e">
        <f ca="1">OFFSET(Team!$A$1,MATCH(C22,Team!$A$2:$A$200,0),1)</f>
        <v>#N/A</v>
      </c>
      <c r="L22" s="24" t="str">
        <f ca="1">OFFSET(Team!$A$1,MATCH(D22,Team!$A$2:$A$200,0),1)</f>
        <v>港島第149旅</v>
      </c>
      <c r="M22" s="24" t="e">
        <f ca="1">OFFSET(Team!$A$1,MATCH(E22,Team!$A$2:$A$200,0),1)</f>
        <v>#N/A</v>
      </c>
      <c r="N22" s="24" t="e">
        <f ca="1">OFFSET(Team!$A$1,MATCH(F22,Team!$A$2:$A$200,0),1)</f>
        <v>#N/A</v>
      </c>
      <c r="O22" s="36" t="e">
        <f ca="1">OFFSET(Team!$A$1,MATCH(G22,Team!$A$2:$A$200,0),1)</f>
        <v>#N/A</v>
      </c>
      <c r="P22" s="24" t="e">
        <f ca="1">OFFSET(Team!$A$1,MATCH(H22,Team!$A$2:$A$200,0),1)</f>
        <v>#N/A</v>
      </c>
      <c r="Q22" s="25" t="str">
        <f ca="1">OFFSET(Team!$A$1,MATCH(I22,Team!$A$2:$A$200,0),1)</f>
        <v>PWH Oncology </v>
      </c>
      <c r="R22" s="26" t="e">
        <f ca="1">OFFSET(Progress!$AA$1,MATCH(B22,Progress!$B$2:$B$223,0),0)</f>
        <v>#N/A</v>
      </c>
      <c r="S22" s="26" t="e">
        <f ca="1">OFFSET(Progress!$AA$1,MATCH(C22,Progress!$B$2:$B$223,0),0)</f>
        <v>#N/A</v>
      </c>
      <c r="T22" s="26">
        <f ca="1">OFFSET(Progress!$AA$1,MATCH(D22,Progress!$B$2:$B$223,0),0)</f>
        <v>0.2785152222222223</v>
      </c>
      <c r="U22" s="26" t="e">
        <f ca="1">OFFSET(Progress!$AA$1,MATCH(E22,Progress!$B$2:$B$223,0),0)</f>
        <v>#N/A</v>
      </c>
      <c r="V22" s="26" t="e">
        <f ca="1">OFFSET(Progress!$AA$1,MATCH(F22,Progress!$B$2:$B$223,0),0)</f>
        <v>#N/A</v>
      </c>
      <c r="W22" s="37" t="e">
        <f ca="1">OFFSET(Progress!$AA$1,MATCH(G22,Progress!$B$2:$B$223,0),0)</f>
        <v>#N/A</v>
      </c>
      <c r="X22" s="26" t="e">
        <f ca="1">OFFSET(Progress!$AA$1,MATCH(H22,Progress!$B$2:$B$223,0),0)</f>
        <v>#N/A</v>
      </c>
      <c r="Y22" s="27">
        <f ca="1">OFFSET(Progress!$AA$1,MATCH(I22,Progress!$B$2:$B$223,0),0)</f>
        <v>0.22646588888888886</v>
      </c>
      <c r="Z22" s="20" t="e">
        <f t="shared" si="3"/>
        <v>#N/A</v>
      </c>
      <c r="AA22" s="20" t="e">
        <f t="shared" si="4"/>
        <v>#N/A</v>
      </c>
      <c r="AB22" s="20" t="str">
        <f t="shared" si="5"/>
        <v>1317
港島第149旅
06:41</v>
      </c>
      <c r="AC22" s="20" t="e">
        <f t="shared" si="6"/>
        <v>#N/A</v>
      </c>
      <c r="AD22" s="20" t="e">
        <f t="shared" si="7"/>
        <v>#N/A</v>
      </c>
      <c r="AE22" s="20" t="e">
        <f t="shared" si="8"/>
        <v>#N/A</v>
      </c>
      <c r="AF22" s="20" t="e">
        <f t="shared" si="9"/>
        <v>#N/A</v>
      </c>
      <c r="AG22" s="20" t="str">
        <f t="shared" si="10"/>
        <v>2402
PWH Oncology 
05:26</v>
      </c>
    </row>
    <row r="23" spans="1:33" ht="42.75" customHeight="1">
      <c r="A23" s="39">
        <v>22</v>
      </c>
      <c r="B23" s="24" t="e">
        <f ca="1">OFFSET(INDIRECT("progress!B"&amp;(Progress!$D$110-1)),MATCH($A23,INDIRECT("progress!AC"&amp;Progress!$D$110&amp;":AC"&amp;Progress!$E$110),0),0)</f>
        <v>#N/A</v>
      </c>
      <c r="C23" s="24" t="e">
        <f ca="1">OFFSET(INDIRECT("progress!B"&amp;(Progress!$D$111-1)),MATCH($A23,INDIRECT("progress!AC"&amp;Progress!$D$111&amp;":AC"&amp;Progress!$E$111),0),0)</f>
        <v>#N/A</v>
      </c>
      <c r="D23" s="24" t="e">
        <f ca="1">OFFSET(INDIRECT("progress!B"&amp;(Progress!$D$112-1)),MATCH($A23,INDIRECT("progress!AC"&amp;Progress!$D$112&amp;":AC"&amp;Progress!$E$112),0),0)</f>
        <v>#N/A</v>
      </c>
      <c r="E23" s="24" t="e">
        <f ca="1">OFFSET(INDIRECT("progress!B"&amp;(Progress!$D$113-1)),MATCH($A23,INDIRECT("progress!AC"&amp;Progress!$D$113&amp;":AC"&amp;Progress!$E$113),0),0)</f>
        <v>#N/A</v>
      </c>
      <c r="F23" s="24" t="e">
        <f ca="1">OFFSET(INDIRECT("progress!B"&amp;(Progress!$D$114-1)),MATCH($A23,INDIRECT("progress!AC"&amp;Progress!$D$114&amp;":AC"&amp;Progress!$E$114),0),0)</f>
        <v>#N/A</v>
      </c>
      <c r="G23" s="36" t="e">
        <f ca="1">OFFSET(INDIRECT("progress!B"&amp;(Progress!$D$115-1)),MATCH($A23,INDIRECT("progress!AC"&amp;Progress!$D$115&amp;":AC"&amp;Progress!$E$115),0),0)</f>
        <v>#N/A</v>
      </c>
      <c r="H23" s="24" t="e">
        <f ca="1">OFFSET(INDIRECT("progress!B"&amp;(Progress!$D$116-1)),MATCH($A23,INDIRECT("progress!AC"&amp;Progress!$D$116&amp;":AC"&amp;Progress!$E$116),0),0)</f>
        <v>#N/A</v>
      </c>
      <c r="I23" s="25">
        <f ca="1">OFFSET(INDIRECT("progress!B"&amp;(Progress!$D$117-1)),MATCH($A23,INDIRECT("progress!AC"&amp;Progress!$D$117&amp;":AC"&amp;Progress!$E$117),0),0)</f>
        <v>2433</v>
      </c>
      <c r="J23" s="24" t="e">
        <f ca="1">OFFSET(Team!$A$1,MATCH(B23,Team!$A$2:$A$200,0),1)</f>
        <v>#N/A</v>
      </c>
      <c r="K23" s="24" t="e">
        <f ca="1">OFFSET(Team!$A$1,MATCH(C23,Team!$A$2:$A$200,0),1)</f>
        <v>#N/A</v>
      </c>
      <c r="L23" s="24" t="e">
        <f ca="1">OFFSET(Team!$A$1,MATCH(D23,Team!$A$2:$A$200,0),1)</f>
        <v>#N/A</v>
      </c>
      <c r="M23" s="24" t="e">
        <f ca="1">OFFSET(Team!$A$1,MATCH(E23,Team!$A$2:$A$200,0),1)</f>
        <v>#N/A</v>
      </c>
      <c r="N23" s="24" t="e">
        <f ca="1">OFFSET(Team!$A$1,MATCH(F23,Team!$A$2:$A$200,0),1)</f>
        <v>#N/A</v>
      </c>
      <c r="O23" s="36" t="e">
        <f ca="1">OFFSET(Team!$A$1,MATCH(G23,Team!$A$2:$A$200,0),1)</f>
        <v>#N/A</v>
      </c>
      <c r="P23" s="24" t="e">
        <f ca="1">OFFSET(Team!$A$1,MATCH(H23,Team!$A$2:$A$200,0),1)</f>
        <v>#N/A</v>
      </c>
      <c r="Q23" s="25" t="str">
        <f ca="1">OFFSET(Team!$A$1,MATCH(I23,Team!$A$2:$A$200,0),1)</f>
        <v>Shun Lee Engineering Co. Ltd. </v>
      </c>
      <c r="R23" s="26" t="e">
        <f ca="1">OFFSET(Progress!$AA$1,MATCH(B23,Progress!$B$2:$B$223,0),0)</f>
        <v>#N/A</v>
      </c>
      <c r="S23" s="26" t="e">
        <f ca="1">OFFSET(Progress!$AA$1,MATCH(C23,Progress!$B$2:$B$223,0),0)</f>
        <v>#N/A</v>
      </c>
      <c r="T23" s="26" t="e">
        <f ca="1">OFFSET(Progress!$AA$1,MATCH(D23,Progress!$B$2:$B$223,0),0)</f>
        <v>#N/A</v>
      </c>
      <c r="U23" s="26" t="e">
        <f ca="1">OFFSET(Progress!$AA$1,MATCH(E23,Progress!$B$2:$B$223,0),0)</f>
        <v>#N/A</v>
      </c>
      <c r="V23" s="26" t="e">
        <f ca="1">OFFSET(Progress!$AA$1,MATCH(F23,Progress!$B$2:$B$223,0),0)</f>
        <v>#N/A</v>
      </c>
      <c r="W23" s="37" t="e">
        <f ca="1">OFFSET(Progress!$AA$1,MATCH(G23,Progress!$B$2:$B$223,0),0)</f>
        <v>#N/A</v>
      </c>
      <c r="X23" s="26" t="e">
        <f ca="1">OFFSET(Progress!$AA$1,MATCH(H23,Progress!$B$2:$B$223,0),0)</f>
        <v>#N/A</v>
      </c>
      <c r="Y23" s="27">
        <f ca="1">OFFSET(Progress!$AA$1,MATCH(I23,Progress!$B$2:$B$223,0),0)</f>
        <v>0.22858022222222218</v>
      </c>
      <c r="Z23" s="20" t="e">
        <f t="shared" si="3"/>
        <v>#N/A</v>
      </c>
      <c r="AA23" s="20" t="e">
        <f t="shared" si="4"/>
        <v>#N/A</v>
      </c>
      <c r="AB23" s="20" t="e">
        <f t="shared" si="5"/>
        <v>#N/A</v>
      </c>
      <c r="AC23" s="20" t="e">
        <f t="shared" si="6"/>
        <v>#N/A</v>
      </c>
      <c r="AD23" s="20" t="e">
        <f t="shared" si="7"/>
        <v>#N/A</v>
      </c>
      <c r="AE23" s="20" t="e">
        <f t="shared" si="8"/>
        <v>#N/A</v>
      </c>
      <c r="AF23" s="20" t="e">
        <f t="shared" si="9"/>
        <v>#N/A</v>
      </c>
      <c r="AG23" s="20" t="str">
        <f t="shared" si="10"/>
        <v>2433
Shun Lee Engineering Co. Ltd. 
05:29</v>
      </c>
    </row>
    <row r="24" spans="1:33" ht="42.75" customHeight="1">
      <c r="A24" s="39">
        <v>23</v>
      </c>
      <c r="B24" s="24" t="e">
        <f ca="1">OFFSET(INDIRECT("progress!B"&amp;(Progress!$D$110-1)),MATCH($A24,INDIRECT("progress!AC"&amp;Progress!$D$110&amp;":AC"&amp;Progress!$E$110),0),0)</f>
        <v>#N/A</v>
      </c>
      <c r="C24" s="24" t="e">
        <f ca="1">OFFSET(INDIRECT("progress!B"&amp;(Progress!$D$111-1)),MATCH($A24,INDIRECT("progress!AC"&amp;Progress!$D$111&amp;":AC"&amp;Progress!$E$111),0),0)</f>
        <v>#N/A</v>
      </c>
      <c r="D24" s="24">
        <f ca="1">OFFSET(INDIRECT("progress!B"&amp;(Progress!$D$112-1)),MATCH($A24,INDIRECT("progress!AC"&amp;Progress!$D$112&amp;":AC"&amp;Progress!$E$112),0),0)</f>
        <v>1311</v>
      </c>
      <c r="E24" s="24" t="e">
        <f ca="1">OFFSET(INDIRECT("progress!B"&amp;(Progress!$D$113-1)),MATCH($A24,INDIRECT("progress!AC"&amp;Progress!$D$113&amp;":AC"&amp;Progress!$E$113),0),0)</f>
        <v>#N/A</v>
      </c>
      <c r="F24" s="24" t="e">
        <f ca="1">OFFSET(INDIRECT("progress!B"&amp;(Progress!$D$114-1)),MATCH($A24,INDIRECT("progress!AC"&amp;Progress!$D$114&amp;":AC"&amp;Progress!$E$114),0),0)</f>
        <v>#N/A</v>
      </c>
      <c r="G24" s="36" t="e">
        <f ca="1">OFFSET(INDIRECT("progress!B"&amp;(Progress!$D$115-1)),MATCH($A24,INDIRECT("progress!AC"&amp;Progress!$D$115&amp;":AC"&amp;Progress!$E$115),0),0)</f>
        <v>#N/A</v>
      </c>
      <c r="H24" s="24" t="e">
        <f ca="1">OFFSET(INDIRECT("progress!B"&amp;(Progress!$D$116-1)),MATCH($A24,INDIRECT("progress!AC"&amp;Progress!$D$116&amp;":AC"&amp;Progress!$E$116),0),0)</f>
        <v>#N/A</v>
      </c>
      <c r="I24" s="25">
        <f ca="1">OFFSET(INDIRECT("progress!B"&amp;(Progress!$D$117-1)),MATCH($A24,INDIRECT("progress!AC"&amp;Progress!$D$117&amp;":AC"&amp;Progress!$E$117),0),0)</f>
        <v>2413</v>
      </c>
      <c r="J24" s="24" t="e">
        <f ca="1">OFFSET(Team!$A$1,MATCH(B24,Team!$A$2:$A$200,0),1)</f>
        <v>#N/A</v>
      </c>
      <c r="K24" s="24" t="e">
        <f ca="1">OFFSET(Team!$A$1,MATCH(C24,Team!$A$2:$A$200,0),1)</f>
        <v>#N/A</v>
      </c>
      <c r="L24" s="24" t="str">
        <f ca="1">OFFSET(Team!$A$1,MATCH(D24,Team!$A$2:$A$200,0),1)</f>
        <v>港島第1539旅</v>
      </c>
      <c r="M24" s="24" t="e">
        <f ca="1">OFFSET(Team!$A$1,MATCH(E24,Team!$A$2:$A$200,0),1)</f>
        <v>#N/A</v>
      </c>
      <c r="N24" s="24" t="e">
        <f ca="1">OFFSET(Team!$A$1,MATCH(F24,Team!$A$2:$A$200,0),1)</f>
        <v>#N/A</v>
      </c>
      <c r="O24" s="36" t="e">
        <f ca="1">OFFSET(Team!$A$1,MATCH(G24,Team!$A$2:$A$200,0),1)</f>
        <v>#N/A</v>
      </c>
      <c r="P24" s="24" t="e">
        <f ca="1">OFFSET(Team!$A$1,MATCH(H24,Team!$A$2:$A$200,0),1)</f>
        <v>#N/A</v>
      </c>
      <c r="Q24" s="25" t="str">
        <f ca="1">OFFSET(Team!$A$1,MATCH(I24,Team!$A$2:$A$200,0),1)</f>
        <v>Asia Women's League Ltd.</v>
      </c>
      <c r="R24" s="26" t="e">
        <f ca="1">OFFSET(Progress!$AA$1,MATCH(B24,Progress!$B$2:$B$223,0),0)</f>
        <v>#N/A</v>
      </c>
      <c r="S24" s="26" t="e">
        <f ca="1">OFFSET(Progress!$AA$1,MATCH(C24,Progress!$B$2:$B$223,0),0)</f>
        <v>#N/A</v>
      </c>
      <c r="T24" s="26">
        <f ca="1">OFFSET(Progress!$AA$1,MATCH(D24,Progress!$B$2:$B$223,0),0)</f>
        <v>0.2868425555555556</v>
      </c>
      <c r="U24" s="26" t="e">
        <f ca="1">OFFSET(Progress!$AA$1,MATCH(E24,Progress!$B$2:$B$223,0),0)</f>
        <v>#N/A</v>
      </c>
      <c r="V24" s="26" t="e">
        <f ca="1">OFFSET(Progress!$AA$1,MATCH(F24,Progress!$B$2:$B$223,0),0)</f>
        <v>#N/A</v>
      </c>
      <c r="W24" s="37" t="e">
        <f ca="1">OFFSET(Progress!$AA$1,MATCH(G24,Progress!$B$2:$B$223,0),0)</f>
        <v>#N/A</v>
      </c>
      <c r="X24" s="26" t="e">
        <f ca="1">OFFSET(Progress!$AA$1,MATCH(H24,Progress!$B$2:$B$223,0),0)</f>
        <v>#N/A</v>
      </c>
      <c r="Y24" s="27">
        <f ca="1">OFFSET(Progress!$AA$1,MATCH(I24,Progress!$B$2:$B$223,0),0)</f>
        <v>0.2521713333333333</v>
      </c>
      <c r="Z24" s="20" t="e">
        <f t="shared" si="3"/>
        <v>#N/A</v>
      </c>
      <c r="AA24" s="20" t="e">
        <f t="shared" si="4"/>
        <v>#N/A</v>
      </c>
      <c r="AB24" s="20" t="str">
        <f t="shared" si="5"/>
        <v>1311
港島第1539旅
06:53</v>
      </c>
      <c r="AC24" s="20" t="e">
        <f t="shared" si="6"/>
        <v>#N/A</v>
      </c>
      <c r="AD24" s="20" t="e">
        <f t="shared" si="7"/>
        <v>#N/A</v>
      </c>
      <c r="AE24" s="20" t="e">
        <f t="shared" si="8"/>
        <v>#N/A</v>
      </c>
      <c r="AF24" s="20" t="e">
        <f t="shared" si="9"/>
        <v>#N/A</v>
      </c>
      <c r="AG24" s="20" t="str">
        <f t="shared" si="10"/>
        <v>2413
Asia Women's League Ltd.
06:03</v>
      </c>
    </row>
    <row r="25" spans="1:33" ht="42.75" customHeight="1">
      <c r="A25" s="39">
        <v>24</v>
      </c>
      <c r="B25" s="24" t="e">
        <f ca="1">OFFSET(INDIRECT("progress!B"&amp;(Progress!$D$110-1)),MATCH($A25,INDIRECT("progress!AC"&amp;Progress!$D$110&amp;":AC"&amp;Progress!$E$110),0),0)</f>
        <v>#N/A</v>
      </c>
      <c r="C25" s="24" t="e">
        <f ca="1">OFFSET(INDIRECT("progress!B"&amp;(Progress!$D$111-1)),MATCH($A25,INDIRECT("progress!AC"&amp;Progress!$D$111&amp;":AC"&amp;Progress!$E$111),0),0)</f>
        <v>#N/A</v>
      </c>
      <c r="D25" s="24">
        <f ca="1">OFFSET(INDIRECT("progress!B"&amp;(Progress!$D$112-1)),MATCH($A25,INDIRECT("progress!AC"&amp;Progress!$D$112&amp;":AC"&amp;Progress!$E$112),0),0)</f>
        <v>1310</v>
      </c>
      <c r="E25" s="24" t="e">
        <f ca="1">OFFSET(INDIRECT("progress!B"&amp;(Progress!$D$113-1)),MATCH($A25,INDIRECT("progress!AC"&amp;Progress!$D$113&amp;":AC"&amp;Progress!$E$113),0),0)</f>
        <v>#N/A</v>
      </c>
      <c r="F25" s="24" t="e">
        <f ca="1">OFFSET(INDIRECT("progress!B"&amp;(Progress!$D$114-1)),MATCH($A25,INDIRECT("progress!AC"&amp;Progress!$D$114&amp;":AC"&amp;Progress!$E$114),0),0)</f>
        <v>#N/A</v>
      </c>
      <c r="G25" s="36" t="e">
        <f ca="1">OFFSET(INDIRECT("progress!B"&amp;(Progress!$D$115-1)),MATCH($A25,INDIRECT("progress!AC"&amp;Progress!$D$115&amp;":AC"&amp;Progress!$E$115),0),0)</f>
        <v>#N/A</v>
      </c>
      <c r="H25" s="24" t="e">
        <f ca="1">OFFSET(INDIRECT("progress!B"&amp;(Progress!$D$116-1)),MATCH($A25,INDIRECT("progress!AC"&amp;Progress!$D$116&amp;":AC"&amp;Progress!$E$116),0),0)</f>
        <v>#N/A</v>
      </c>
      <c r="I25" s="25">
        <f ca="1">OFFSET(INDIRECT("progress!B"&amp;(Progress!$D$117-1)),MATCH($A25,INDIRECT("progress!AC"&amp;Progress!$D$117&amp;":AC"&amp;Progress!$E$117),0),0)</f>
        <v>2414</v>
      </c>
      <c r="J25" s="24" t="e">
        <f ca="1">OFFSET(Team!$A$1,MATCH(B25,Team!$A$2:$A$200,0),1)</f>
        <v>#N/A</v>
      </c>
      <c r="K25" s="24" t="e">
        <f ca="1">OFFSET(Team!$A$1,MATCH(C25,Team!$A$2:$A$200,0),1)</f>
        <v>#N/A</v>
      </c>
      <c r="L25" s="24" t="str">
        <f ca="1">OFFSET(Team!$A$1,MATCH(D25,Team!$A$2:$A$200,0),1)</f>
        <v>港島第250旅</v>
      </c>
      <c r="M25" s="24" t="e">
        <f ca="1">OFFSET(Team!$A$1,MATCH(E25,Team!$A$2:$A$200,0),1)</f>
        <v>#N/A</v>
      </c>
      <c r="N25" s="24" t="e">
        <f ca="1">OFFSET(Team!$A$1,MATCH(F25,Team!$A$2:$A$200,0),1)</f>
        <v>#N/A</v>
      </c>
      <c r="O25" s="36" t="e">
        <f ca="1">OFFSET(Team!$A$1,MATCH(G25,Team!$A$2:$A$200,0),1)</f>
        <v>#N/A</v>
      </c>
      <c r="P25" s="24" t="e">
        <f ca="1">OFFSET(Team!$A$1,MATCH(H25,Team!$A$2:$A$200,0),1)</f>
        <v>#N/A</v>
      </c>
      <c r="Q25" s="25" t="str">
        <f ca="1">OFFSET(Team!$A$1,MATCH(I25,Team!$A$2:$A$200,0),1)</f>
        <v>Asia Women's League Ltd.</v>
      </c>
      <c r="R25" s="26" t="e">
        <f ca="1">OFFSET(Progress!$AA$1,MATCH(B25,Progress!$B$2:$B$223,0),0)</f>
        <v>#N/A</v>
      </c>
      <c r="S25" s="26" t="e">
        <f ca="1">OFFSET(Progress!$AA$1,MATCH(C25,Progress!$B$2:$B$223,0),0)</f>
        <v>#N/A</v>
      </c>
      <c r="T25" s="26">
        <f ca="1">OFFSET(Progress!$AA$1,MATCH(D25,Progress!$B$2:$B$223,0),0)</f>
        <v>0.3396193333333334</v>
      </c>
      <c r="U25" s="26" t="e">
        <f ca="1">OFFSET(Progress!$AA$1,MATCH(E25,Progress!$B$2:$B$223,0),0)</f>
        <v>#N/A</v>
      </c>
      <c r="V25" s="26" t="e">
        <f ca="1">OFFSET(Progress!$AA$1,MATCH(F25,Progress!$B$2:$B$223,0),0)</f>
        <v>#N/A</v>
      </c>
      <c r="W25" s="37" t="e">
        <f ca="1">OFFSET(Progress!$AA$1,MATCH(G25,Progress!$B$2:$B$223,0),0)</f>
        <v>#N/A</v>
      </c>
      <c r="X25" s="26" t="e">
        <f ca="1">OFFSET(Progress!$AA$1,MATCH(H25,Progress!$B$2:$B$223,0),0)</f>
        <v>#N/A</v>
      </c>
      <c r="Y25" s="27">
        <f ca="1">OFFSET(Progress!$AA$1,MATCH(I25,Progress!$B$2:$B$223,0),0)</f>
        <v>0.25217233333333333</v>
      </c>
      <c r="Z25" s="20" t="e">
        <f t="shared" si="3"/>
        <v>#N/A</v>
      </c>
      <c r="AA25" s="20" t="e">
        <f t="shared" si="4"/>
        <v>#N/A</v>
      </c>
      <c r="AB25" s="20" t="str">
        <f t="shared" si="5"/>
        <v>1310
港島第250旅
08:09</v>
      </c>
      <c r="AC25" s="20" t="e">
        <f t="shared" si="6"/>
        <v>#N/A</v>
      </c>
      <c r="AD25" s="20" t="e">
        <f t="shared" si="7"/>
        <v>#N/A</v>
      </c>
      <c r="AE25" s="20" t="e">
        <f t="shared" si="8"/>
        <v>#N/A</v>
      </c>
      <c r="AF25" s="20" t="e">
        <f t="shared" si="9"/>
        <v>#N/A</v>
      </c>
      <c r="AG25" s="20" t="str">
        <f t="shared" si="10"/>
        <v>2414
Asia Women's League Ltd.
06:03</v>
      </c>
    </row>
    <row r="26" spans="1:33" ht="42.75" customHeight="1">
      <c r="A26" s="39">
        <v>25</v>
      </c>
      <c r="B26" s="24" t="e">
        <f ca="1">OFFSET(INDIRECT("progress!B"&amp;(Progress!$D$110-1)),MATCH($A26,INDIRECT("progress!AC"&amp;Progress!$D$110&amp;":AC"&amp;Progress!$E$110),0),0)</f>
        <v>#N/A</v>
      </c>
      <c r="C26" s="24" t="e">
        <f ca="1">OFFSET(INDIRECT("progress!B"&amp;(Progress!$D$111-1)),MATCH($A26,INDIRECT("progress!AC"&amp;Progress!$D$111&amp;":AC"&amp;Progress!$E$111),0),0)</f>
        <v>#N/A</v>
      </c>
      <c r="D26" s="24" t="e">
        <f ca="1">OFFSET(INDIRECT("progress!B"&amp;(Progress!$D$112-1)),MATCH($A26,INDIRECT("progress!AC"&amp;Progress!$D$112&amp;":AC"&amp;Progress!$E$112),0),0)</f>
        <v>#N/A</v>
      </c>
      <c r="E26" s="24" t="e">
        <f ca="1">OFFSET(INDIRECT("progress!B"&amp;(Progress!$D$113-1)),MATCH($A26,INDIRECT("progress!AC"&amp;Progress!$D$113&amp;":AC"&amp;Progress!$E$113),0),0)</f>
        <v>#N/A</v>
      </c>
      <c r="F26" s="24" t="e">
        <f ca="1">OFFSET(INDIRECT("progress!B"&amp;(Progress!$D$114-1)),MATCH($A26,INDIRECT("progress!AC"&amp;Progress!$D$114&amp;":AC"&amp;Progress!$E$114),0),0)</f>
        <v>#N/A</v>
      </c>
      <c r="G26" s="36" t="e">
        <f ca="1">OFFSET(INDIRECT("progress!B"&amp;(Progress!$D$115-1)),MATCH($A26,INDIRECT("progress!AC"&amp;Progress!$D$115&amp;":AC"&amp;Progress!$E$115),0),0)</f>
        <v>#N/A</v>
      </c>
      <c r="H26" s="24" t="e">
        <f ca="1">OFFSET(INDIRECT("progress!B"&amp;(Progress!$D$116-1)),MATCH($A26,INDIRECT("progress!AC"&amp;Progress!$D$116&amp;":AC"&amp;Progress!$E$116),0),0)</f>
        <v>#N/A</v>
      </c>
      <c r="I26" s="25">
        <f ca="1">OFFSET(INDIRECT("progress!B"&amp;(Progress!$D$117-1)),MATCH($A26,INDIRECT("progress!AC"&amp;Progress!$D$117&amp;":AC"&amp;Progress!$E$117),0),0)</f>
        <v>2416</v>
      </c>
      <c r="J26" s="24" t="e">
        <f ca="1">OFFSET(Team!$A$1,MATCH(B26,Team!$A$2:$A$200,0),1)</f>
        <v>#N/A</v>
      </c>
      <c r="K26" s="24" t="e">
        <f ca="1">OFFSET(Team!$A$1,MATCH(C26,Team!$A$2:$A$200,0),1)</f>
        <v>#N/A</v>
      </c>
      <c r="L26" s="24" t="e">
        <f ca="1">OFFSET(Team!$A$1,MATCH(D26,Team!$A$2:$A$200,0),1)</f>
        <v>#N/A</v>
      </c>
      <c r="M26" s="24" t="e">
        <f ca="1">OFFSET(Team!$A$1,MATCH(E26,Team!$A$2:$A$200,0),1)</f>
        <v>#N/A</v>
      </c>
      <c r="N26" s="24" t="e">
        <f ca="1">OFFSET(Team!$A$1,MATCH(F26,Team!$A$2:$A$200,0),1)</f>
        <v>#N/A</v>
      </c>
      <c r="O26" s="36" t="e">
        <f ca="1">OFFSET(Team!$A$1,MATCH(G26,Team!$A$2:$A$200,0),1)</f>
        <v>#N/A</v>
      </c>
      <c r="P26" s="24" t="e">
        <f ca="1">OFFSET(Team!$A$1,MATCH(H26,Team!$A$2:$A$200,0),1)</f>
        <v>#N/A</v>
      </c>
      <c r="Q26" s="25" t="str">
        <f ca="1">OFFSET(Team!$A$1,MATCH(I26,Team!$A$2:$A$200,0),1)</f>
        <v>動感柔力球</v>
      </c>
      <c r="R26" s="26" t="e">
        <f ca="1">OFFSET(Progress!$AA$1,MATCH(B26,Progress!$B$2:$B$223,0),0)</f>
        <v>#N/A</v>
      </c>
      <c r="S26" s="26" t="e">
        <f ca="1">OFFSET(Progress!$AA$1,MATCH(C26,Progress!$B$2:$B$223,0),0)</f>
        <v>#N/A</v>
      </c>
      <c r="T26" s="26" t="e">
        <f ca="1">OFFSET(Progress!$AA$1,MATCH(D26,Progress!$B$2:$B$223,0),0)</f>
        <v>#N/A</v>
      </c>
      <c r="U26" s="26" t="e">
        <f ca="1">OFFSET(Progress!$AA$1,MATCH(E26,Progress!$B$2:$B$223,0),0)</f>
        <v>#N/A</v>
      </c>
      <c r="V26" s="26" t="e">
        <f ca="1">OFFSET(Progress!$AA$1,MATCH(F26,Progress!$B$2:$B$223,0),0)</f>
        <v>#N/A</v>
      </c>
      <c r="W26" s="37" t="e">
        <f ca="1">OFFSET(Progress!$AA$1,MATCH(G26,Progress!$B$2:$B$223,0),0)</f>
        <v>#N/A</v>
      </c>
      <c r="X26" s="26" t="e">
        <f ca="1">OFFSET(Progress!$AA$1,MATCH(H26,Progress!$B$2:$B$223,0),0)</f>
        <v>#N/A</v>
      </c>
      <c r="Y26" s="27">
        <f ca="1">OFFSET(Progress!$AA$1,MATCH(I26,Progress!$B$2:$B$223,0),0)</f>
        <v>0.25425766666666666</v>
      </c>
      <c r="Z26" s="20" t="e">
        <f t="shared" si="3"/>
        <v>#N/A</v>
      </c>
      <c r="AA26" s="20" t="e">
        <f t="shared" si="4"/>
        <v>#N/A</v>
      </c>
      <c r="AB26" s="20" t="e">
        <f t="shared" si="5"/>
        <v>#N/A</v>
      </c>
      <c r="AC26" s="20" t="e">
        <f t="shared" si="6"/>
        <v>#N/A</v>
      </c>
      <c r="AD26" s="20" t="e">
        <f t="shared" si="7"/>
        <v>#N/A</v>
      </c>
      <c r="AE26" s="20" t="e">
        <f t="shared" si="8"/>
        <v>#N/A</v>
      </c>
      <c r="AF26" s="20" t="e">
        <f t="shared" si="9"/>
        <v>#N/A</v>
      </c>
      <c r="AG26" s="20" t="str">
        <f t="shared" si="10"/>
        <v>2416
動感柔力球
06:06</v>
      </c>
    </row>
    <row r="27" spans="1:33" ht="42.75" customHeight="1">
      <c r="A27" s="39">
        <v>26</v>
      </c>
      <c r="B27" s="24" t="e">
        <f ca="1">OFFSET(INDIRECT("progress!B"&amp;(Progress!$D$110-1)),MATCH($A27,INDIRECT("progress!AC"&amp;Progress!$D$110&amp;":AC"&amp;Progress!$E$110),0),0)</f>
        <v>#N/A</v>
      </c>
      <c r="C27" s="24" t="e">
        <f ca="1">OFFSET(INDIRECT("progress!B"&amp;(Progress!$D$111-1)),MATCH($A27,INDIRECT("progress!AC"&amp;Progress!$D$111&amp;":AC"&amp;Progress!$E$111),0),0)</f>
        <v>#N/A</v>
      </c>
      <c r="D27" s="24" t="e">
        <f ca="1">OFFSET(INDIRECT("progress!B"&amp;(Progress!$D$112-1)),MATCH($A27,INDIRECT("progress!AC"&amp;Progress!$D$112&amp;":AC"&amp;Progress!$E$112),0),0)</f>
        <v>#N/A</v>
      </c>
      <c r="E27" s="24" t="e">
        <f ca="1">OFFSET(INDIRECT("progress!B"&amp;(Progress!$D$113-1)),MATCH($A27,INDIRECT("progress!AC"&amp;Progress!$D$113&amp;":AC"&amp;Progress!$E$113),0),0)</f>
        <v>#N/A</v>
      </c>
      <c r="F27" s="24" t="e">
        <f ca="1">OFFSET(INDIRECT("progress!B"&amp;(Progress!$D$114-1)),MATCH($A27,INDIRECT("progress!AC"&amp;Progress!$D$114&amp;":AC"&amp;Progress!$E$114),0),0)</f>
        <v>#N/A</v>
      </c>
      <c r="G27" s="36" t="e">
        <f ca="1">OFFSET(INDIRECT("progress!B"&amp;(Progress!$D$115-1)),MATCH($A27,INDIRECT("progress!AC"&amp;Progress!$D$115&amp;":AC"&amp;Progress!$E$115),0),0)</f>
        <v>#N/A</v>
      </c>
      <c r="H27" s="24" t="e">
        <f ca="1">OFFSET(INDIRECT("progress!B"&amp;(Progress!$D$116-1)),MATCH($A27,INDIRECT("progress!AC"&amp;Progress!$D$116&amp;":AC"&amp;Progress!$E$116),0),0)</f>
        <v>#N/A</v>
      </c>
      <c r="I27" s="25" t="e">
        <f ca="1">OFFSET(INDIRECT("progress!B"&amp;(Progress!$D$117-1)),MATCH($A27,INDIRECT("progress!AC"&amp;Progress!$D$117&amp;":AC"&amp;Progress!$E$117),0),0)</f>
        <v>#N/A</v>
      </c>
      <c r="J27" s="24" t="e">
        <f ca="1">OFFSET(Team!$A$1,MATCH(B27,Team!$A$2:$A$200,0),1)</f>
        <v>#N/A</v>
      </c>
      <c r="K27" s="24" t="e">
        <f ca="1">OFFSET(Team!$A$1,MATCH(C27,Team!$A$2:$A$200,0),1)</f>
        <v>#N/A</v>
      </c>
      <c r="L27" s="24" t="e">
        <f ca="1">OFFSET(Team!$A$1,MATCH(D27,Team!$A$2:$A$200,0),1)</f>
        <v>#N/A</v>
      </c>
      <c r="M27" s="24" t="e">
        <f ca="1">OFFSET(Team!$A$1,MATCH(E27,Team!$A$2:$A$200,0),1)</f>
        <v>#N/A</v>
      </c>
      <c r="N27" s="24" t="e">
        <f ca="1">OFFSET(Team!$A$1,MATCH(F27,Team!$A$2:$A$200,0),1)</f>
        <v>#N/A</v>
      </c>
      <c r="O27" s="36" t="e">
        <f ca="1">OFFSET(Team!$A$1,MATCH(G27,Team!$A$2:$A$200,0),1)</f>
        <v>#N/A</v>
      </c>
      <c r="P27" s="24" t="e">
        <f ca="1">OFFSET(Team!$A$1,MATCH(H27,Team!$A$2:$A$200,0),1)</f>
        <v>#N/A</v>
      </c>
      <c r="Q27" s="25" t="e">
        <f ca="1">OFFSET(Team!$A$1,MATCH(I27,Team!$A$2:$A$200,0),1)</f>
        <v>#N/A</v>
      </c>
      <c r="R27" s="26" t="e">
        <f ca="1">OFFSET(Progress!$AA$1,MATCH(B27,Progress!$B$2:$B$223,0),0)</f>
        <v>#N/A</v>
      </c>
      <c r="S27" s="26" t="e">
        <f ca="1">OFFSET(Progress!$AA$1,MATCH(C27,Progress!$B$2:$B$223,0),0)</f>
        <v>#N/A</v>
      </c>
      <c r="T27" s="26" t="e">
        <f ca="1">OFFSET(Progress!$AA$1,MATCH(D27,Progress!$B$2:$B$223,0),0)</f>
        <v>#N/A</v>
      </c>
      <c r="U27" s="26" t="e">
        <f ca="1">OFFSET(Progress!$AA$1,MATCH(E27,Progress!$B$2:$B$223,0),0)</f>
        <v>#N/A</v>
      </c>
      <c r="V27" s="26" t="e">
        <f ca="1">OFFSET(Progress!$AA$1,MATCH(F27,Progress!$B$2:$B$223,0),0)</f>
        <v>#N/A</v>
      </c>
      <c r="W27" s="37" t="e">
        <f ca="1">OFFSET(Progress!$AA$1,MATCH(G27,Progress!$B$2:$B$223,0),0)</f>
        <v>#N/A</v>
      </c>
      <c r="X27" s="26" t="e">
        <f ca="1">OFFSET(Progress!$AA$1,MATCH(H27,Progress!$B$2:$B$223,0),0)</f>
        <v>#N/A</v>
      </c>
      <c r="Y27" s="27" t="e">
        <f ca="1">OFFSET(Progress!$AA$1,MATCH(I27,Progress!$B$2:$B$223,0),0)</f>
        <v>#N/A</v>
      </c>
      <c r="Z27" s="20" t="e">
        <f t="shared" si="3"/>
        <v>#N/A</v>
      </c>
      <c r="AA27" s="20" t="e">
        <f t="shared" si="4"/>
        <v>#N/A</v>
      </c>
      <c r="AB27" s="20" t="e">
        <f t="shared" si="5"/>
        <v>#N/A</v>
      </c>
      <c r="AC27" s="20" t="e">
        <f t="shared" si="6"/>
        <v>#N/A</v>
      </c>
      <c r="AD27" s="20" t="e">
        <f t="shared" si="7"/>
        <v>#N/A</v>
      </c>
      <c r="AE27" s="20" t="e">
        <f t="shared" si="8"/>
        <v>#N/A</v>
      </c>
      <c r="AF27" s="20" t="e">
        <f t="shared" si="9"/>
        <v>#N/A</v>
      </c>
      <c r="AG27" s="20" t="e">
        <f t="shared" si="10"/>
        <v>#N/A</v>
      </c>
    </row>
    <row r="28" spans="1:33" ht="42.75" customHeight="1">
      <c r="A28" s="39">
        <v>27</v>
      </c>
      <c r="B28" s="24" t="e">
        <f ca="1">OFFSET(INDIRECT("progress!B"&amp;(Progress!$D$110-1)),MATCH($A28,INDIRECT("progress!AC"&amp;Progress!$D$110&amp;":AC"&amp;Progress!$E$110),0),0)</f>
        <v>#N/A</v>
      </c>
      <c r="C28" s="24" t="e">
        <f ca="1">OFFSET(INDIRECT("progress!B"&amp;(Progress!$D$111-1)),MATCH($A28,INDIRECT("progress!AC"&amp;Progress!$D$111&amp;":AC"&amp;Progress!$E$111),0),0)</f>
        <v>#N/A</v>
      </c>
      <c r="D28" s="24" t="e">
        <f ca="1">OFFSET(INDIRECT("progress!B"&amp;(Progress!$D$112-1)),MATCH($A28,INDIRECT("progress!AC"&amp;Progress!$D$112&amp;":AC"&amp;Progress!$E$112),0),0)</f>
        <v>#N/A</v>
      </c>
      <c r="E28" s="24" t="e">
        <f ca="1">OFFSET(INDIRECT("progress!B"&amp;(Progress!$D$113-1)),MATCH($A28,INDIRECT("progress!AC"&amp;Progress!$D$113&amp;":AC"&amp;Progress!$E$113),0),0)</f>
        <v>#N/A</v>
      </c>
      <c r="F28" s="24" t="e">
        <f ca="1">OFFSET(INDIRECT("progress!B"&amp;(Progress!$D$114-1)),MATCH($A28,INDIRECT("progress!AC"&amp;Progress!$D$114&amp;":AC"&amp;Progress!$E$114),0),0)</f>
        <v>#N/A</v>
      </c>
      <c r="G28" s="36" t="e">
        <f ca="1">OFFSET(INDIRECT("progress!B"&amp;(Progress!$D$115-1)),MATCH($A28,INDIRECT("progress!AC"&amp;Progress!$D$115&amp;":AC"&amp;Progress!$E$115),0),0)</f>
        <v>#N/A</v>
      </c>
      <c r="H28" s="24" t="e">
        <f ca="1">OFFSET(INDIRECT("progress!B"&amp;(Progress!$D$116-1)),MATCH($A28,INDIRECT("progress!AC"&amp;Progress!$D$116&amp;":AC"&amp;Progress!$E$116),0),0)</f>
        <v>#N/A</v>
      </c>
      <c r="I28" s="25">
        <f ca="1">OFFSET(INDIRECT("progress!B"&amp;(Progress!$D$117-1)),MATCH($A28,INDIRECT("progress!AC"&amp;Progress!$D$117&amp;":AC"&amp;Progress!$E$117),0),0)</f>
        <v>2406</v>
      </c>
      <c r="J28" s="24" t="e">
        <f ca="1">OFFSET(Team!$A$1,MATCH(B28,Team!$A$2:$A$200,0),1)</f>
        <v>#N/A</v>
      </c>
      <c r="K28" s="24" t="e">
        <f ca="1">OFFSET(Team!$A$1,MATCH(C28,Team!$A$2:$A$200,0),1)</f>
        <v>#N/A</v>
      </c>
      <c r="L28" s="24" t="e">
        <f ca="1">OFFSET(Team!$A$1,MATCH(D28,Team!$A$2:$A$200,0),1)</f>
        <v>#N/A</v>
      </c>
      <c r="M28" s="24" t="e">
        <f ca="1">OFFSET(Team!$A$1,MATCH(E28,Team!$A$2:$A$200,0),1)</f>
        <v>#N/A</v>
      </c>
      <c r="N28" s="24" t="e">
        <f ca="1">OFFSET(Team!$A$1,MATCH(F28,Team!$A$2:$A$200,0),1)</f>
        <v>#N/A</v>
      </c>
      <c r="O28" s="36" t="e">
        <f ca="1">OFFSET(Team!$A$1,MATCH(G28,Team!$A$2:$A$200,0),1)</f>
        <v>#N/A</v>
      </c>
      <c r="P28" s="24" t="e">
        <f ca="1">OFFSET(Team!$A$1,MATCH(H28,Team!$A$2:$A$200,0),1)</f>
        <v>#N/A</v>
      </c>
      <c r="Q28" s="25" t="str">
        <f ca="1">OFFSET(Team!$A$1,MATCH(I28,Team!$A$2:$A$200,0),1)</f>
        <v>PYNEH Oncology </v>
      </c>
      <c r="R28" s="26" t="e">
        <f ca="1">OFFSET(Progress!$AA$1,MATCH(B28,Progress!$B$2:$B$223,0),0)</f>
        <v>#N/A</v>
      </c>
      <c r="S28" s="26" t="e">
        <f ca="1">OFFSET(Progress!$AA$1,MATCH(C28,Progress!$B$2:$B$223,0),0)</f>
        <v>#N/A</v>
      </c>
      <c r="T28" s="26" t="e">
        <f ca="1">OFFSET(Progress!$AA$1,MATCH(D28,Progress!$B$2:$B$223,0),0)</f>
        <v>#N/A</v>
      </c>
      <c r="U28" s="26" t="e">
        <f ca="1">OFFSET(Progress!$AA$1,MATCH(E28,Progress!$B$2:$B$223,0),0)</f>
        <v>#N/A</v>
      </c>
      <c r="V28" s="26" t="e">
        <f ca="1">OFFSET(Progress!$AA$1,MATCH(F28,Progress!$B$2:$B$223,0),0)</f>
        <v>#N/A</v>
      </c>
      <c r="W28" s="37" t="e">
        <f ca="1">OFFSET(Progress!$AA$1,MATCH(G28,Progress!$B$2:$B$223,0),0)</f>
        <v>#N/A</v>
      </c>
      <c r="X28" s="26" t="e">
        <f ca="1">OFFSET(Progress!$AA$1,MATCH(H28,Progress!$B$2:$B$223,0),0)</f>
        <v>#N/A</v>
      </c>
      <c r="Y28" s="27">
        <f ca="1">OFFSET(Progress!$AA$1,MATCH(I28,Progress!$B$2:$B$223,0),0)</f>
        <v>0.25771988888888886</v>
      </c>
      <c r="Z28" s="20" t="e">
        <f t="shared" si="3"/>
        <v>#N/A</v>
      </c>
      <c r="AA28" s="20" t="e">
        <f t="shared" si="4"/>
        <v>#N/A</v>
      </c>
      <c r="AB28" s="20" t="e">
        <f t="shared" si="5"/>
        <v>#N/A</v>
      </c>
      <c r="AC28" s="20" t="e">
        <f t="shared" si="6"/>
        <v>#N/A</v>
      </c>
      <c r="AD28" s="20" t="e">
        <f t="shared" si="7"/>
        <v>#N/A</v>
      </c>
      <c r="AE28" s="20" t="e">
        <f t="shared" si="8"/>
        <v>#N/A</v>
      </c>
      <c r="AF28" s="20" t="e">
        <f t="shared" si="9"/>
        <v>#N/A</v>
      </c>
      <c r="AG28" s="20" t="str">
        <f t="shared" si="10"/>
        <v>2406
PYNEH Oncology 
06:11</v>
      </c>
    </row>
    <row r="29" spans="1:33" ht="42.75" customHeight="1">
      <c r="A29" s="39">
        <v>28</v>
      </c>
      <c r="B29" s="24" t="e">
        <f ca="1">OFFSET(INDIRECT("progress!B"&amp;(Progress!$D$110-1)),MATCH($A29,INDIRECT("progress!AC"&amp;Progress!$D$110&amp;":AC"&amp;Progress!$E$110),0),0)</f>
        <v>#N/A</v>
      </c>
      <c r="C29" s="24" t="e">
        <f ca="1">OFFSET(INDIRECT("progress!B"&amp;(Progress!$D$111-1)),MATCH($A29,INDIRECT("progress!AC"&amp;Progress!$D$111&amp;":AC"&amp;Progress!$E$111),0),0)</f>
        <v>#N/A</v>
      </c>
      <c r="D29" s="24" t="e">
        <f ca="1">OFFSET(INDIRECT("progress!B"&amp;(Progress!$D$112-1)),MATCH($A29,INDIRECT("progress!AC"&amp;Progress!$D$112&amp;":AC"&amp;Progress!$E$112),0),0)</f>
        <v>#N/A</v>
      </c>
      <c r="E29" s="24" t="e">
        <f ca="1">OFFSET(INDIRECT("progress!B"&amp;(Progress!$D$113-1)),MATCH($A29,INDIRECT("progress!AC"&amp;Progress!$D$113&amp;":AC"&amp;Progress!$E$113),0),0)</f>
        <v>#N/A</v>
      </c>
      <c r="F29" s="24" t="e">
        <f ca="1">OFFSET(INDIRECT("progress!B"&amp;(Progress!$D$114-1)),MATCH($A29,INDIRECT("progress!AC"&amp;Progress!$D$114&amp;":AC"&amp;Progress!$E$114),0),0)</f>
        <v>#N/A</v>
      </c>
      <c r="G29" s="36" t="e">
        <f ca="1">OFFSET(INDIRECT("progress!B"&amp;(Progress!$D$115-1)),MATCH($A29,INDIRECT("progress!AC"&amp;Progress!$D$115&amp;":AC"&amp;Progress!$E$115),0),0)</f>
        <v>#N/A</v>
      </c>
      <c r="H29" s="24" t="e">
        <f ca="1">OFFSET(INDIRECT("progress!B"&amp;(Progress!$D$116-1)),MATCH($A29,INDIRECT("progress!AC"&amp;Progress!$D$116&amp;":AC"&amp;Progress!$E$116),0),0)</f>
        <v>#N/A</v>
      </c>
      <c r="I29" s="25" t="e">
        <f ca="1">OFFSET(INDIRECT("progress!B"&amp;(Progress!$D$117-1)),MATCH($A29,INDIRECT("progress!AC"&amp;Progress!$D$117&amp;":AC"&amp;Progress!$E$117),0),0)</f>
        <v>#N/A</v>
      </c>
      <c r="J29" s="24" t="e">
        <f ca="1">OFFSET(Team!$A$1,MATCH(B29,Team!$A$2:$A$200,0),1)</f>
        <v>#N/A</v>
      </c>
      <c r="K29" s="24" t="e">
        <f ca="1">OFFSET(Team!$A$1,MATCH(C29,Team!$A$2:$A$200,0),1)</f>
        <v>#N/A</v>
      </c>
      <c r="L29" s="24" t="e">
        <f ca="1">OFFSET(Team!$A$1,MATCH(D29,Team!$A$2:$A$200,0),1)</f>
        <v>#N/A</v>
      </c>
      <c r="M29" s="24" t="e">
        <f ca="1">OFFSET(Team!$A$1,MATCH(E29,Team!$A$2:$A$200,0),1)</f>
        <v>#N/A</v>
      </c>
      <c r="N29" s="24" t="e">
        <f ca="1">OFFSET(Team!$A$1,MATCH(F29,Team!$A$2:$A$200,0),1)</f>
        <v>#N/A</v>
      </c>
      <c r="O29" s="36" t="e">
        <f ca="1">OFFSET(Team!$A$1,MATCH(G29,Team!$A$2:$A$200,0),1)</f>
        <v>#N/A</v>
      </c>
      <c r="P29" s="24" t="e">
        <f ca="1">OFFSET(Team!$A$1,MATCH(H29,Team!$A$2:$A$200,0),1)</f>
        <v>#N/A</v>
      </c>
      <c r="Q29" s="25" t="e">
        <f ca="1">OFFSET(Team!$A$1,MATCH(I29,Team!$A$2:$A$200,0),1)</f>
        <v>#N/A</v>
      </c>
      <c r="R29" s="26" t="e">
        <f ca="1">OFFSET(Progress!$AA$1,MATCH(B29,Progress!$B$2:$B$223,0),0)</f>
        <v>#N/A</v>
      </c>
      <c r="S29" s="26" t="e">
        <f ca="1">OFFSET(Progress!$AA$1,MATCH(C29,Progress!$B$2:$B$223,0),0)</f>
        <v>#N/A</v>
      </c>
      <c r="T29" s="26" t="e">
        <f ca="1">OFFSET(Progress!$AA$1,MATCH(D29,Progress!$B$2:$B$223,0),0)</f>
        <v>#N/A</v>
      </c>
      <c r="U29" s="26" t="e">
        <f ca="1">OFFSET(Progress!$AA$1,MATCH(E29,Progress!$B$2:$B$223,0),0)</f>
        <v>#N/A</v>
      </c>
      <c r="V29" s="26" t="e">
        <f ca="1">OFFSET(Progress!$AA$1,MATCH(F29,Progress!$B$2:$B$223,0),0)</f>
        <v>#N/A</v>
      </c>
      <c r="W29" s="37" t="e">
        <f ca="1">OFFSET(Progress!$AA$1,MATCH(G29,Progress!$B$2:$B$223,0),0)</f>
        <v>#N/A</v>
      </c>
      <c r="X29" s="26" t="e">
        <f ca="1">OFFSET(Progress!$AA$1,MATCH(H29,Progress!$B$2:$B$223,0),0)</f>
        <v>#N/A</v>
      </c>
      <c r="Y29" s="27" t="e">
        <f ca="1">OFFSET(Progress!$AA$1,MATCH(I29,Progress!$B$2:$B$223,0),0)</f>
        <v>#N/A</v>
      </c>
      <c r="Z29" s="20" t="e">
        <f t="shared" si="3"/>
        <v>#N/A</v>
      </c>
      <c r="AA29" s="20" t="e">
        <f t="shared" si="4"/>
        <v>#N/A</v>
      </c>
      <c r="AB29" s="20" t="e">
        <f t="shared" si="5"/>
        <v>#N/A</v>
      </c>
      <c r="AC29" s="20" t="e">
        <f t="shared" si="6"/>
        <v>#N/A</v>
      </c>
      <c r="AD29" s="20" t="e">
        <f t="shared" si="7"/>
        <v>#N/A</v>
      </c>
      <c r="AE29" s="20" t="e">
        <f t="shared" si="8"/>
        <v>#N/A</v>
      </c>
      <c r="AF29" s="20" t="e">
        <f t="shared" si="9"/>
        <v>#N/A</v>
      </c>
      <c r="AG29" s="20" t="e">
        <f t="shared" si="10"/>
        <v>#N/A</v>
      </c>
    </row>
    <row r="30" spans="1:33" ht="42.75" customHeight="1">
      <c r="A30" s="39">
        <v>29</v>
      </c>
      <c r="B30" s="24" t="e">
        <f ca="1">OFFSET(INDIRECT("progress!B"&amp;(Progress!$D$110-1)),MATCH($A30,INDIRECT("progress!AC"&amp;Progress!$D$110&amp;":AC"&amp;Progress!$E$110),0),0)</f>
        <v>#N/A</v>
      </c>
      <c r="C30" s="24" t="e">
        <f ca="1">OFFSET(INDIRECT("progress!B"&amp;(Progress!$D$111-1)),MATCH($A30,INDIRECT("progress!AC"&amp;Progress!$D$111&amp;":AC"&amp;Progress!$E$111),0),0)</f>
        <v>#N/A</v>
      </c>
      <c r="D30" s="24" t="e">
        <f ca="1">OFFSET(INDIRECT("progress!B"&amp;(Progress!$D$112-1)),MATCH($A30,INDIRECT("progress!AC"&amp;Progress!$D$112&amp;":AC"&amp;Progress!$E$112),0),0)</f>
        <v>#N/A</v>
      </c>
      <c r="E30" s="24" t="e">
        <f ca="1">OFFSET(INDIRECT("progress!B"&amp;(Progress!$D$113-1)),MATCH($A30,INDIRECT("progress!AC"&amp;Progress!$D$113&amp;":AC"&amp;Progress!$E$113),0),0)</f>
        <v>#N/A</v>
      </c>
      <c r="F30" s="24" t="e">
        <f ca="1">OFFSET(INDIRECT("progress!B"&amp;(Progress!$D$114-1)),MATCH($A30,INDIRECT("progress!AC"&amp;Progress!$D$114&amp;":AC"&amp;Progress!$E$114),0),0)</f>
        <v>#N/A</v>
      </c>
      <c r="G30" s="36" t="e">
        <f ca="1">OFFSET(INDIRECT("progress!B"&amp;(Progress!$D$115-1)),MATCH($A30,INDIRECT("progress!AC"&amp;Progress!$D$115&amp;":AC"&amp;Progress!$E$115),0),0)</f>
        <v>#N/A</v>
      </c>
      <c r="H30" s="24" t="e">
        <f ca="1">OFFSET(INDIRECT("progress!B"&amp;(Progress!$D$116-1)),MATCH($A30,INDIRECT("progress!AC"&amp;Progress!$D$116&amp;":AC"&amp;Progress!$E$116),0),0)</f>
        <v>#N/A</v>
      </c>
      <c r="I30" s="25" t="e">
        <f ca="1">OFFSET(INDIRECT("progress!B"&amp;(Progress!$D$117-1)),MATCH($A30,INDIRECT("progress!AC"&amp;Progress!$D$117&amp;":AC"&amp;Progress!$E$117),0),0)</f>
        <v>#N/A</v>
      </c>
      <c r="J30" s="24" t="e">
        <f ca="1">OFFSET(Team!$A$1,MATCH(B30,Team!$A$2:$A$200,0),1)</f>
        <v>#N/A</v>
      </c>
      <c r="K30" s="24" t="e">
        <f ca="1">OFFSET(Team!$A$1,MATCH(C30,Team!$A$2:$A$200,0),1)</f>
        <v>#N/A</v>
      </c>
      <c r="L30" s="24" t="e">
        <f ca="1">OFFSET(Team!$A$1,MATCH(D30,Team!$A$2:$A$200,0),1)</f>
        <v>#N/A</v>
      </c>
      <c r="M30" s="24" t="e">
        <f ca="1">OFFSET(Team!$A$1,MATCH(E30,Team!$A$2:$A$200,0),1)</f>
        <v>#N/A</v>
      </c>
      <c r="N30" s="24" t="e">
        <f ca="1">OFFSET(Team!$A$1,MATCH(F30,Team!$A$2:$A$200,0),1)</f>
        <v>#N/A</v>
      </c>
      <c r="O30" s="36" t="e">
        <f ca="1">OFFSET(Team!$A$1,MATCH(G30,Team!$A$2:$A$200,0),1)</f>
        <v>#N/A</v>
      </c>
      <c r="P30" s="24" t="e">
        <f ca="1">OFFSET(Team!$A$1,MATCH(H30,Team!$A$2:$A$200,0),1)</f>
        <v>#N/A</v>
      </c>
      <c r="Q30" s="25" t="e">
        <f ca="1">OFFSET(Team!$A$1,MATCH(I30,Team!$A$2:$A$200,0),1)</f>
        <v>#N/A</v>
      </c>
      <c r="R30" s="26" t="e">
        <f ca="1">OFFSET(Progress!$AA$1,MATCH(B30,Progress!$B$2:$B$223,0),0)</f>
        <v>#N/A</v>
      </c>
      <c r="S30" s="26" t="e">
        <f ca="1">OFFSET(Progress!$AA$1,MATCH(C30,Progress!$B$2:$B$223,0),0)</f>
        <v>#N/A</v>
      </c>
      <c r="T30" s="26" t="e">
        <f ca="1">OFFSET(Progress!$AA$1,MATCH(D30,Progress!$B$2:$B$223,0),0)</f>
        <v>#N/A</v>
      </c>
      <c r="U30" s="26" t="e">
        <f ca="1">OFFSET(Progress!$AA$1,MATCH(E30,Progress!$B$2:$B$223,0),0)</f>
        <v>#N/A</v>
      </c>
      <c r="V30" s="26" t="e">
        <f ca="1">OFFSET(Progress!$AA$1,MATCH(F30,Progress!$B$2:$B$223,0),0)</f>
        <v>#N/A</v>
      </c>
      <c r="W30" s="37" t="e">
        <f ca="1">OFFSET(Progress!$AA$1,MATCH(G30,Progress!$B$2:$B$223,0),0)</f>
        <v>#N/A</v>
      </c>
      <c r="X30" s="26" t="e">
        <f ca="1">OFFSET(Progress!$AA$1,MATCH(H30,Progress!$B$2:$B$223,0),0)</f>
        <v>#N/A</v>
      </c>
      <c r="Y30" s="27" t="e">
        <f ca="1">OFFSET(Progress!$AA$1,MATCH(I30,Progress!$B$2:$B$223,0),0)</f>
        <v>#N/A</v>
      </c>
      <c r="Z30" s="20" t="e">
        <f t="shared" si="3"/>
        <v>#N/A</v>
      </c>
      <c r="AA30" s="20" t="e">
        <f t="shared" si="4"/>
        <v>#N/A</v>
      </c>
      <c r="AB30" s="20" t="e">
        <f t="shared" si="5"/>
        <v>#N/A</v>
      </c>
      <c r="AC30" s="20" t="e">
        <f t="shared" si="6"/>
        <v>#N/A</v>
      </c>
      <c r="AD30" s="20" t="e">
        <f t="shared" si="7"/>
        <v>#N/A</v>
      </c>
      <c r="AE30" s="20" t="e">
        <f t="shared" si="8"/>
        <v>#N/A</v>
      </c>
      <c r="AF30" s="20" t="e">
        <f t="shared" si="9"/>
        <v>#N/A</v>
      </c>
      <c r="AG30" s="20" t="e">
        <f t="shared" si="10"/>
        <v>#N/A</v>
      </c>
    </row>
    <row r="31" spans="1:33" ht="42.75" customHeight="1">
      <c r="A31" s="39">
        <v>30</v>
      </c>
      <c r="B31" s="24" t="e">
        <f ca="1">OFFSET(INDIRECT("progress!B"&amp;(Progress!$D$110-1)),MATCH($A31,INDIRECT("progress!AC"&amp;Progress!$D$110&amp;":AC"&amp;Progress!$E$110),0),0)</f>
        <v>#N/A</v>
      </c>
      <c r="C31" s="24" t="e">
        <f ca="1">OFFSET(INDIRECT("progress!B"&amp;(Progress!$D$111-1)),MATCH($A31,INDIRECT("progress!AC"&amp;Progress!$D$111&amp;":AC"&amp;Progress!$E$111),0),0)</f>
        <v>#N/A</v>
      </c>
      <c r="D31" s="24" t="e">
        <f ca="1">OFFSET(INDIRECT("progress!B"&amp;(Progress!$D$112-1)),MATCH($A31,INDIRECT("progress!AC"&amp;Progress!$D$112&amp;":AC"&amp;Progress!$E$112),0),0)</f>
        <v>#N/A</v>
      </c>
      <c r="E31" s="24" t="e">
        <f ca="1">OFFSET(INDIRECT("progress!B"&amp;(Progress!$D$113-1)),MATCH($A31,INDIRECT("progress!AC"&amp;Progress!$D$113&amp;":AC"&amp;Progress!$E$113),0),0)</f>
        <v>#N/A</v>
      </c>
      <c r="F31" s="24" t="e">
        <f ca="1">OFFSET(INDIRECT("progress!B"&amp;(Progress!$D$114-1)),MATCH($A31,INDIRECT("progress!AC"&amp;Progress!$D$114&amp;":AC"&amp;Progress!$E$114),0),0)</f>
        <v>#N/A</v>
      </c>
      <c r="G31" s="36" t="e">
        <f ca="1">OFFSET(INDIRECT("progress!B"&amp;(Progress!$D$115-1)),MATCH($A31,INDIRECT("progress!AC"&amp;Progress!$D$115&amp;":AC"&amp;Progress!$E$115),0),0)</f>
        <v>#N/A</v>
      </c>
      <c r="H31" s="24" t="e">
        <f ca="1">OFFSET(INDIRECT("progress!B"&amp;(Progress!$D$116-1)),MATCH($A31,INDIRECT("progress!AC"&amp;Progress!$D$116&amp;":AC"&amp;Progress!$E$116),0),0)</f>
        <v>#N/A</v>
      </c>
      <c r="I31" s="25" t="e">
        <f ca="1">OFFSET(INDIRECT("progress!B"&amp;(Progress!$D$117-1)),MATCH($A31,INDIRECT("progress!AC"&amp;Progress!$D$117&amp;":AC"&amp;Progress!$E$117),0),0)</f>
        <v>#N/A</v>
      </c>
      <c r="J31" s="24" t="e">
        <f ca="1">OFFSET(Team!$A$1,MATCH(B31,Team!$A$2:$A$200,0),1)</f>
        <v>#N/A</v>
      </c>
      <c r="K31" s="24" t="e">
        <f ca="1">OFFSET(Team!$A$1,MATCH(C31,Team!$A$2:$A$200,0),1)</f>
        <v>#N/A</v>
      </c>
      <c r="L31" s="24" t="e">
        <f ca="1">OFFSET(Team!$A$1,MATCH(D31,Team!$A$2:$A$200,0),1)</f>
        <v>#N/A</v>
      </c>
      <c r="M31" s="24" t="e">
        <f ca="1">OFFSET(Team!$A$1,MATCH(E31,Team!$A$2:$A$200,0),1)</f>
        <v>#N/A</v>
      </c>
      <c r="N31" s="24" t="e">
        <f ca="1">OFFSET(Team!$A$1,MATCH(F31,Team!$A$2:$A$200,0),1)</f>
        <v>#N/A</v>
      </c>
      <c r="O31" s="36" t="e">
        <f ca="1">OFFSET(Team!$A$1,MATCH(G31,Team!$A$2:$A$200,0),1)</f>
        <v>#N/A</v>
      </c>
      <c r="P31" s="24" t="e">
        <f ca="1">OFFSET(Team!$A$1,MATCH(H31,Team!$A$2:$A$200,0),1)</f>
        <v>#N/A</v>
      </c>
      <c r="Q31" s="25" t="e">
        <f ca="1">OFFSET(Team!$A$1,MATCH(I31,Team!$A$2:$A$200,0),1)</f>
        <v>#N/A</v>
      </c>
      <c r="R31" s="26" t="e">
        <f ca="1">OFFSET(Progress!$AA$1,MATCH(B31,Progress!$B$2:$B$223,0),0)</f>
        <v>#N/A</v>
      </c>
      <c r="S31" s="26" t="e">
        <f ca="1">OFFSET(Progress!$AA$1,MATCH(C31,Progress!$B$2:$B$223,0),0)</f>
        <v>#N/A</v>
      </c>
      <c r="T31" s="26" t="e">
        <f ca="1">OFFSET(Progress!$AA$1,MATCH(D31,Progress!$B$2:$B$223,0),0)</f>
        <v>#N/A</v>
      </c>
      <c r="U31" s="26" t="e">
        <f ca="1">OFFSET(Progress!$AA$1,MATCH(E31,Progress!$B$2:$B$223,0),0)</f>
        <v>#N/A</v>
      </c>
      <c r="V31" s="26" t="e">
        <f ca="1">OFFSET(Progress!$AA$1,MATCH(F31,Progress!$B$2:$B$223,0),0)</f>
        <v>#N/A</v>
      </c>
      <c r="W31" s="37" t="e">
        <f ca="1">OFFSET(Progress!$AA$1,MATCH(G31,Progress!$B$2:$B$223,0),0)</f>
        <v>#N/A</v>
      </c>
      <c r="X31" s="26" t="e">
        <f ca="1">OFFSET(Progress!$AA$1,MATCH(H31,Progress!$B$2:$B$223,0),0)</f>
        <v>#N/A</v>
      </c>
      <c r="Y31" s="27" t="e">
        <f ca="1">OFFSET(Progress!$AA$1,MATCH(I31,Progress!$B$2:$B$223,0),0)</f>
        <v>#N/A</v>
      </c>
      <c r="Z31" s="20" t="e">
        <f t="shared" si="3"/>
        <v>#N/A</v>
      </c>
      <c r="AA31" s="20" t="e">
        <f t="shared" si="4"/>
        <v>#N/A</v>
      </c>
      <c r="AB31" s="20" t="e">
        <f t="shared" si="5"/>
        <v>#N/A</v>
      </c>
      <c r="AC31" s="20" t="e">
        <f t="shared" si="6"/>
        <v>#N/A</v>
      </c>
      <c r="AD31" s="20" t="e">
        <f t="shared" si="7"/>
        <v>#N/A</v>
      </c>
      <c r="AE31" s="20" t="e">
        <f t="shared" si="8"/>
        <v>#N/A</v>
      </c>
      <c r="AF31" s="20" t="e">
        <f t="shared" si="9"/>
        <v>#N/A</v>
      </c>
      <c r="AG31" s="20" t="e">
        <f t="shared" si="10"/>
        <v>#N/A</v>
      </c>
    </row>
    <row r="32" spans="1:33" ht="42.75" customHeight="1">
      <c r="A32" s="39">
        <v>31</v>
      </c>
      <c r="B32" s="24" t="e">
        <f ca="1">OFFSET(INDIRECT("progress!B"&amp;(Progress!$D$110-1)),MATCH($A32,INDIRECT("progress!AC"&amp;Progress!$D$110&amp;":AC"&amp;Progress!$E$110),0),0)</f>
        <v>#N/A</v>
      </c>
      <c r="C32" s="24" t="e">
        <f ca="1">OFFSET(INDIRECT("progress!B"&amp;(Progress!$D$111-1)),MATCH($A32,INDIRECT("progress!AC"&amp;Progress!$D$111&amp;":AC"&amp;Progress!$E$111),0),0)</f>
        <v>#N/A</v>
      </c>
      <c r="D32" s="24" t="e">
        <f ca="1">OFFSET(INDIRECT("progress!B"&amp;(Progress!$D$112-1)),MATCH($A32,INDIRECT("progress!AC"&amp;Progress!$D$112&amp;":AC"&amp;Progress!$E$112),0),0)</f>
        <v>#N/A</v>
      </c>
      <c r="E32" s="24" t="e">
        <f ca="1">OFFSET(INDIRECT("progress!B"&amp;(Progress!$D$113-1)),MATCH($A32,INDIRECT("progress!AC"&amp;Progress!$D$113&amp;":AC"&amp;Progress!$E$113),0),0)</f>
        <v>#N/A</v>
      </c>
      <c r="F32" s="24" t="e">
        <f ca="1">OFFSET(INDIRECT("progress!B"&amp;(Progress!$D$114-1)),MATCH($A32,INDIRECT("progress!AC"&amp;Progress!$D$114&amp;":AC"&amp;Progress!$E$114),0),0)</f>
        <v>#N/A</v>
      </c>
      <c r="G32" s="36" t="e">
        <f ca="1">OFFSET(INDIRECT("progress!B"&amp;(Progress!$D$115-1)),MATCH($A32,INDIRECT("progress!AC"&amp;Progress!$D$115&amp;":AC"&amp;Progress!$E$115),0),0)</f>
        <v>#N/A</v>
      </c>
      <c r="H32" s="24" t="e">
        <f ca="1">OFFSET(INDIRECT("progress!B"&amp;(Progress!$D$116-1)),MATCH($A32,INDIRECT("progress!AC"&amp;Progress!$D$116&amp;":AC"&amp;Progress!$E$116),0),0)</f>
        <v>#N/A</v>
      </c>
      <c r="I32" s="25" t="e">
        <f ca="1">OFFSET(INDIRECT("progress!B"&amp;(Progress!$D$117-1)),MATCH($A32,INDIRECT("progress!AC"&amp;Progress!$D$117&amp;":AC"&amp;Progress!$E$117),0),0)</f>
        <v>#N/A</v>
      </c>
      <c r="J32" s="24" t="e">
        <f ca="1">OFFSET(Team!$A$1,MATCH(B32,Team!$A$2:$A$200,0),1)</f>
        <v>#N/A</v>
      </c>
      <c r="K32" s="24" t="e">
        <f ca="1">OFFSET(Team!$A$1,MATCH(C32,Team!$A$2:$A$200,0),1)</f>
        <v>#N/A</v>
      </c>
      <c r="L32" s="24" t="e">
        <f ca="1">OFFSET(Team!$A$1,MATCH(D32,Team!$A$2:$A$200,0),1)</f>
        <v>#N/A</v>
      </c>
      <c r="M32" s="24" t="e">
        <f ca="1">OFFSET(Team!$A$1,MATCH(E32,Team!$A$2:$A$200,0),1)</f>
        <v>#N/A</v>
      </c>
      <c r="N32" s="24" t="e">
        <f ca="1">OFFSET(Team!$A$1,MATCH(F32,Team!$A$2:$A$200,0),1)</f>
        <v>#N/A</v>
      </c>
      <c r="O32" s="36" t="e">
        <f ca="1">OFFSET(Team!$A$1,MATCH(G32,Team!$A$2:$A$200,0),1)</f>
        <v>#N/A</v>
      </c>
      <c r="P32" s="24" t="e">
        <f ca="1">OFFSET(Team!$A$1,MATCH(H32,Team!$A$2:$A$200,0),1)</f>
        <v>#N/A</v>
      </c>
      <c r="Q32" s="25" t="e">
        <f ca="1">OFFSET(Team!$A$1,MATCH(I32,Team!$A$2:$A$200,0),1)</f>
        <v>#N/A</v>
      </c>
      <c r="R32" s="26" t="e">
        <f ca="1">OFFSET(Progress!$AA$1,MATCH(B32,Progress!$B$2:$B$223,0),0)</f>
        <v>#N/A</v>
      </c>
      <c r="S32" s="26" t="e">
        <f ca="1">OFFSET(Progress!$AA$1,MATCH(C32,Progress!$B$2:$B$223,0),0)</f>
        <v>#N/A</v>
      </c>
      <c r="T32" s="26" t="e">
        <f ca="1">OFFSET(Progress!$AA$1,MATCH(D32,Progress!$B$2:$B$223,0),0)</f>
        <v>#N/A</v>
      </c>
      <c r="U32" s="26" t="e">
        <f ca="1">OFFSET(Progress!$AA$1,MATCH(E32,Progress!$B$2:$B$223,0),0)</f>
        <v>#N/A</v>
      </c>
      <c r="V32" s="26" t="e">
        <f ca="1">OFFSET(Progress!$AA$1,MATCH(F32,Progress!$B$2:$B$223,0),0)</f>
        <v>#N/A</v>
      </c>
      <c r="W32" s="37" t="e">
        <f ca="1">OFFSET(Progress!$AA$1,MATCH(G32,Progress!$B$2:$B$223,0),0)</f>
        <v>#N/A</v>
      </c>
      <c r="X32" s="26" t="e">
        <f ca="1">OFFSET(Progress!$AA$1,MATCH(H32,Progress!$B$2:$B$223,0),0)</f>
        <v>#N/A</v>
      </c>
      <c r="Y32" s="27" t="e">
        <f ca="1">OFFSET(Progress!$AA$1,MATCH(I32,Progress!$B$2:$B$223,0),0)</f>
        <v>#N/A</v>
      </c>
      <c r="Z32" s="20" t="e">
        <f t="shared" si="3"/>
        <v>#N/A</v>
      </c>
      <c r="AA32" s="20" t="e">
        <f t="shared" si="4"/>
        <v>#N/A</v>
      </c>
      <c r="AB32" s="20" t="e">
        <f t="shared" si="5"/>
        <v>#N/A</v>
      </c>
      <c r="AC32" s="20" t="e">
        <f t="shared" si="6"/>
        <v>#N/A</v>
      </c>
      <c r="AD32" s="20" t="e">
        <f t="shared" si="7"/>
        <v>#N/A</v>
      </c>
      <c r="AE32" s="20" t="e">
        <f t="shared" si="8"/>
        <v>#N/A</v>
      </c>
      <c r="AF32" s="20" t="e">
        <f t="shared" si="9"/>
        <v>#N/A</v>
      </c>
      <c r="AG32" s="20" t="e">
        <f t="shared" si="10"/>
        <v>#N/A</v>
      </c>
    </row>
    <row r="33" spans="1:33" ht="42.75" customHeight="1">
      <c r="A33" s="39">
        <v>32</v>
      </c>
      <c r="B33" s="24" t="e">
        <f ca="1">OFFSET(INDIRECT("progress!B"&amp;(Progress!$D$110-1)),MATCH($A33,INDIRECT("progress!AC"&amp;Progress!$D$110&amp;":AC"&amp;Progress!$E$110),0),0)</f>
        <v>#N/A</v>
      </c>
      <c r="C33" s="24" t="e">
        <f ca="1">OFFSET(INDIRECT("progress!B"&amp;(Progress!$D$111-1)),MATCH($A33,INDIRECT("progress!AC"&amp;Progress!$D$111&amp;":AC"&amp;Progress!$E$111),0),0)</f>
        <v>#N/A</v>
      </c>
      <c r="D33" s="24" t="e">
        <f ca="1">OFFSET(INDIRECT("progress!B"&amp;(Progress!$D$112-1)),MATCH($A33,INDIRECT("progress!AC"&amp;Progress!$D$112&amp;":AC"&amp;Progress!$E$112),0),0)</f>
        <v>#N/A</v>
      </c>
      <c r="E33" s="24" t="e">
        <f ca="1">OFFSET(INDIRECT("progress!B"&amp;(Progress!$D$113-1)),MATCH($A33,INDIRECT("progress!AC"&amp;Progress!$D$113&amp;":AC"&amp;Progress!$E$113),0),0)</f>
        <v>#N/A</v>
      </c>
      <c r="F33" s="24" t="e">
        <f ca="1">OFFSET(INDIRECT("progress!B"&amp;(Progress!$D$114-1)),MATCH($A33,INDIRECT("progress!AC"&amp;Progress!$D$114&amp;":AC"&amp;Progress!$E$114),0),0)</f>
        <v>#N/A</v>
      </c>
      <c r="G33" s="36" t="e">
        <f ca="1">OFFSET(INDIRECT("progress!B"&amp;(Progress!$D$115-1)),MATCH($A33,INDIRECT("progress!AC"&amp;Progress!$D$115&amp;":AC"&amp;Progress!$E$115),0),0)</f>
        <v>#N/A</v>
      </c>
      <c r="H33" s="24" t="e">
        <f ca="1">OFFSET(INDIRECT("progress!B"&amp;(Progress!$D$116-1)),MATCH($A33,INDIRECT("progress!AC"&amp;Progress!$D$116&amp;":AC"&amp;Progress!$E$116),0),0)</f>
        <v>#N/A</v>
      </c>
      <c r="I33" s="25" t="e">
        <f ca="1">OFFSET(INDIRECT("progress!B"&amp;(Progress!$D$117-1)),MATCH($A33,INDIRECT("progress!AC"&amp;Progress!$D$117&amp;":AC"&amp;Progress!$E$117),0),0)</f>
        <v>#N/A</v>
      </c>
      <c r="J33" s="24" t="e">
        <f ca="1">OFFSET(Team!$A$1,MATCH(B33,Team!$A$2:$A$200,0),1)</f>
        <v>#N/A</v>
      </c>
      <c r="K33" s="24" t="e">
        <f ca="1">OFFSET(Team!$A$1,MATCH(C33,Team!$A$2:$A$200,0),1)</f>
        <v>#N/A</v>
      </c>
      <c r="L33" s="24" t="e">
        <f ca="1">OFFSET(Team!$A$1,MATCH(D33,Team!$A$2:$A$200,0),1)</f>
        <v>#N/A</v>
      </c>
      <c r="M33" s="24" t="e">
        <f ca="1">OFFSET(Team!$A$1,MATCH(E33,Team!$A$2:$A$200,0),1)</f>
        <v>#N/A</v>
      </c>
      <c r="N33" s="24" t="e">
        <f ca="1">OFFSET(Team!$A$1,MATCH(F33,Team!$A$2:$A$200,0),1)</f>
        <v>#N/A</v>
      </c>
      <c r="O33" s="36" t="e">
        <f ca="1">OFFSET(Team!$A$1,MATCH(G33,Team!$A$2:$A$200,0),1)</f>
        <v>#N/A</v>
      </c>
      <c r="P33" s="24" t="e">
        <f ca="1">OFFSET(Team!$A$1,MATCH(H33,Team!$A$2:$A$200,0),1)</f>
        <v>#N/A</v>
      </c>
      <c r="Q33" s="25" t="e">
        <f ca="1">OFFSET(Team!$A$1,MATCH(I33,Team!$A$2:$A$200,0),1)</f>
        <v>#N/A</v>
      </c>
      <c r="R33" s="26" t="e">
        <f ca="1">OFFSET(Progress!$AA$1,MATCH(B33,Progress!$B$2:$B$223,0),0)</f>
        <v>#N/A</v>
      </c>
      <c r="S33" s="26" t="e">
        <f ca="1">OFFSET(Progress!$AA$1,MATCH(C33,Progress!$B$2:$B$223,0),0)</f>
        <v>#N/A</v>
      </c>
      <c r="T33" s="26" t="e">
        <f ca="1">OFFSET(Progress!$AA$1,MATCH(D33,Progress!$B$2:$B$223,0),0)</f>
        <v>#N/A</v>
      </c>
      <c r="U33" s="26" t="e">
        <f ca="1">OFFSET(Progress!$AA$1,MATCH(E33,Progress!$B$2:$B$223,0),0)</f>
        <v>#N/A</v>
      </c>
      <c r="V33" s="26" t="e">
        <f ca="1">OFFSET(Progress!$AA$1,MATCH(F33,Progress!$B$2:$B$223,0),0)</f>
        <v>#N/A</v>
      </c>
      <c r="W33" s="37" t="e">
        <f ca="1">OFFSET(Progress!$AA$1,MATCH(G33,Progress!$B$2:$B$223,0),0)</f>
        <v>#N/A</v>
      </c>
      <c r="X33" s="26" t="e">
        <f ca="1">OFFSET(Progress!$AA$1,MATCH(H33,Progress!$B$2:$B$223,0),0)</f>
        <v>#N/A</v>
      </c>
      <c r="Y33" s="27" t="e">
        <f ca="1">OFFSET(Progress!$AA$1,MATCH(I33,Progress!$B$2:$B$223,0),0)</f>
        <v>#N/A</v>
      </c>
      <c r="Z33" s="20" t="e">
        <f t="shared" si="3"/>
        <v>#N/A</v>
      </c>
      <c r="AA33" s="20" t="e">
        <f t="shared" si="4"/>
        <v>#N/A</v>
      </c>
      <c r="AB33" s="20" t="e">
        <f t="shared" si="5"/>
        <v>#N/A</v>
      </c>
      <c r="AC33" s="20" t="e">
        <f t="shared" si="6"/>
        <v>#N/A</v>
      </c>
      <c r="AD33" s="20" t="e">
        <f t="shared" si="7"/>
        <v>#N/A</v>
      </c>
      <c r="AE33" s="20" t="e">
        <f t="shared" si="8"/>
        <v>#N/A</v>
      </c>
      <c r="AF33" s="20" t="e">
        <f t="shared" si="9"/>
        <v>#N/A</v>
      </c>
      <c r="AG33" s="20" t="e">
        <f t="shared" si="10"/>
        <v>#N/A</v>
      </c>
    </row>
    <row r="34" spans="1:33" ht="42.75" customHeight="1">
      <c r="A34" s="39">
        <v>33</v>
      </c>
      <c r="B34" s="24" t="e">
        <f ca="1">OFFSET(INDIRECT("progress!B"&amp;(Progress!$D$110-1)),MATCH($A34,INDIRECT("progress!AC"&amp;Progress!$D$110&amp;":AC"&amp;Progress!$E$110),0),0)</f>
        <v>#N/A</v>
      </c>
      <c r="C34" s="24" t="e">
        <f ca="1">OFFSET(INDIRECT("progress!B"&amp;(Progress!$D$111-1)),MATCH($A34,INDIRECT("progress!AC"&amp;Progress!$D$111&amp;":AC"&amp;Progress!$E$111),0),0)</f>
        <v>#N/A</v>
      </c>
      <c r="D34" s="24" t="e">
        <f ca="1">OFFSET(INDIRECT("progress!B"&amp;(Progress!$D$112-1)),MATCH($A34,INDIRECT("progress!AC"&amp;Progress!$D$112&amp;":AC"&amp;Progress!$E$112),0),0)</f>
        <v>#N/A</v>
      </c>
      <c r="E34" s="24" t="e">
        <f ca="1">OFFSET(INDIRECT("progress!B"&amp;(Progress!$D$113-1)),MATCH($A34,INDIRECT("progress!AC"&amp;Progress!$D$113&amp;":AC"&amp;Progress!$E$113),0),0)</f>
        <v>#N/A</v>
      </c>
      <c r="F34" s="24" t="e">
        <f ca="1">OFFSET(INDIRECT("progress!B"&amp;(Progress!$D$114-1)),MATCH($A34,INDIRECT("progress!AC"&amp;Progress!$D$114&amp;":AC"&amp;Progress!$E$114),0),0)</f>
        <v>#N/A</v>
      </c>
      <c r="G34" s="36" t="e">
        <f ca="1">OFFSET(INDIRECT("progress!B"&amp;(Progress!$D$115-1)),MATCH($A34,INDIRECT("progress!AC"&amp;Progress!$D$115&amp;":AC"&amp;Progress!$E$115),0),0)</f>
        <v>#N/A</v>
      </c>
      <c r="H34" s="24" t="e">
        <f ca="1">OFFSET(INDIRECT("progress!B"&amp;(Progress!$D$116-1)),MATCH($A34,INDIRECT("progress!AC"&amp;Progress!$D$116&amp;":AC"&amp;Progress!$E$116),0),0)</f>
        <v>#N/A</v>
      </c>
      <c r="I34" s="25" t="e">
        <f ca="1">OFFSET(INDIRECT("progress!B"&amp;(Progress!$D$117-1)),MATCH($A34,INDIRECT("progress!AC"&amp;Progress!$D$117&amp;":AC"&amp;Progress!$E$117),0),0)</f>
        <v>#N/A</v>
      </c>
      <c r="J34" s="24" t="e">
        <f ca="1">OFFSET(Team!$A$1,MATCH(B34,Team!$A$2:$A$200,0),1)</f>
        <v>#N/A</v>
      </c>
      <c r="K34" s="24" t="e">
        <f ca="1">OFFSET(Team!$A$1,MATCH(C34,Team!$A$2:$A$200,0),1)</f>
        <v>#N/A</v>
      </c>
      <c r="L34" s="24" t="e">
        <f ca="1">OFFSET(Team!$A$1,MATCH(D34,Team!$A$2:$A$200,0),1)</f>
        <v>#N/A</v>
      </c>
      <c r="M34" s="24" t="e">
        <f ca="1">OFFSET(Team!$A$1,MATCH(E34,Team!$A$2:$A$200,0),1)</f>
        <v>#N/A</v>
      </c>
      <c r="N34" s="24" t="e">
        <f ca="1">OFFSET(Team!$A$1,MATCH(F34,Team!$A$2:$A$200,0),1)</f>
        <v>#N/A</v>
      </c>
      <c r="O34" s="36" t="e">
        <f ca="1">OFFSET(Team!$A$1,MATCH(G34,Team!$A$2:$A$200,0),1)</f>
        <v>#N/A</v>
      </c>
      <c r="P34" s="24" t="e">
        <f ca="1">OFFSET(Team!$A$1,MATCH(H34,Team!$A$2:$A$200,0),1)</f>
        <v>#N/A</v>
      </c>
      <c r="Q34" s="25" t="e">
        <f ca="1">OFFSET(Team!$A$1,MATCH(I34,Team!$A$2:$A$200,0),1)</f>
        <v>#N/A</v>
      </c>
      <c r="R34" s="26" t="e">
        <f ca="1">OFFSET(Progress!$AA$1,MATCH(B34,Progress!$B$2:$B$223,0),0)</f>
        <v>#N/A</v>
      </c>
      <c r="S34" s="26" t="e">
        <f ca="1">OFFSET(Progress!$AA$1,MATCH(C34,Progress!$B$2:$B$223,0),0)</f>
        <v>#N/A</v>
      </c>
      <c r="T34" s="26" t="e">
        <f ca="1">OFFSET(Progress!$AA$1,MATCH(D34,Progress!$B$2:$B$223,0),0)</f>
        <v>#N/A</v>
      </c>
      <c r="U34" s="26" t="e">
        <f ca="1">OFFSET(Progress!$AA$1,MATCH(E34,Progress!$B$2:$B$223,0),0)</f>
        <v>#N/A</v>
      </c>
      <c r="V34" s="26" t="e">
        <f ca="1">OFFSET(Progress!$AA$1,MATCH(F34,Progress!$B$2:$B$223,0),0)</f>
        <v>#N/A</v>
      </c>
      <c r="W34" s="37" t="e">
        <f ca="1">OFFSET(Progress!$AA$1,MATCH(G34,Progress!$B$2:$B$223,0),0)</f>
        <v>#N/A</v>
      </c>
      <c r="X34" s="26" t="e">
        <f ca="1">OFFSET(Progress!$AA$1,MATCH(H34,Progress!$B$2:$B$223,0),0)</f>
        <v>#N/A</v>
      </c>
      <c r="Y34" s="27" t="e">
        <f ca="1">OFFSET(Progress!$AA$1,MATCH(I34,Progress!$B$2:$B$223,0),0)</f>
        <v>#N/A</v>
      </c>
      <c r="Z34" s="20" t="e">
        <f t="shared" si="3"/>
        <v>#N/A</v>
      </c>
      <c r="AA34" s="20" t="e">
        <f t="shared" si="4"/>
        <v>#N/A</v>
      </c>
      <c r="AB34" s="20" t="e">
        <f t="shared" si="5"/>
        <v>#N/A</v>
      </c>
      <c r="AC34" s="20" t="e">
        <f t="shared" si="6"/>
        <v>#N/A</v>
      </c>
      <c r="AD34" s="20" t="e">
        <f t="shared" si="7"/>
        <v>#N/A</v>
      </c>
      <c r="AE34" s="20" t="e">
        <f t="shared" si="8"/>
        <v>#N/A</v>
      </c>
      <c r="AF34" s="20" t="e">
        <f t="shared" si="9"/>
        <v>#N/A</v>
      </c>
      <c r="AG34" s="20" t="e">
        <f t="shared" si="10"/>
        <v>#N/A</v>
      </c>
    </row>
    <row r="35" spans="1:33" ht="42.75" customHeight="1">
      <c r="A35" s="39">
        <v>34</v>
      </c>
      <c r="B35" s="24" t="e">
        <f ca="1">OFFSET(INDIRECT("progress!B"&amp;(Progress!$D$110-1)),MATCH($A35,INDIRECT("progress!AC"&amp;Progress!$D$110&amp;":AC"&amp;Progress!$E$110),0),0)</f>
        <v>#N/A</v>
      </c>
      <c r="C35" s="24" t="e">
        <f ca="1">OFFSET(INDIRECT("progress!B"&amp;(Progress!$D$111-1)),MATCH($A35,INDIRECT("progress!AC"&amp;Progress!$D$111&amp;":AC"&amp;Progress!$E$111),0),0)</f>
        <v>#N/A</v>
      </c>
      <c r="D35" s="24" t="e">
        <f ca="1">OFFSET(INDIRECT("progress!B"&amp;(Progress!$D$112-1)),MATCH($A35,INDIRECT("progress!AC"&amp;Progress!$D$112&amp;":AC"&amp;Progress!$E$112),0),0)</f>
        <v>#N/A</v>
      </c>
      <c r="E35" s="24" t="e">
        <f ca="1">OFFSET(INDIRECT("progress!B"&amp;(Progress!$D$113-1)),MATCH($A35,INDIRECT("progress!AC"&amp;Progress!$D$113&amp;":AC"&amp;Progress!$E$113),0),0)</f>
        <v>#N/A</v>
      </c>
      <c r="F35" s="24" t="e">
        <f ca="1">OFFSET(INDIRECT("progress!B"&amp;(Progress!$D$114-1)),MATCH($A35,INDIRECT("progress!AC"&amp;Progress!$D$114&amp;":AC"&amp;Progress!$E$114),0),0)</f>
        <v>#N/A</v>
      </c>
      <c r="G35" s="36" t="e">
        <f ca="1">OFFSET(INDIRECT("progress!B"&amp;(Progress!$D$115-1)),MATCH($A35,INDIRECT("progress!AC"&amp;Progress!$D$115&amp;":AC"&amp;Progress!$E$115),0),0)</f>
        <v>#N/A</v>
      </c>
      <c r="H35" s="24" t="e">
        <f ca="1">OFFSET(INDIRECT("progress!B"&amp;(Progress!$D$116-1)),MATCH($A35,INDIRECT("progress!AC"&amp;Progress!$D$116&amp;":AC"&amp;Progress!$E$116),0),0)</f>
        <v>#N/A</v>
      </c>
      <c r="I35" s="25" t="e">
        <f ca="1">OFFSET(INDIRECT("progress!B"&amp;(Progress!$D$117-1)),MATCH($A35,INDIRECT("progress!AC"&amp;Progress!$D$117&amp;":AC"&amp;Progress!$E$117),0),0)</f>
        <v>#N/A</v>
      </c>
      <c r="J35" s="24" t="e">
        <f ca="1">OFFSET(Team!$A$1,MATCH(B35,Team!$A$2:$A$200,0),1)</f>
        <v>#N/A</v>
      </c>
      <c r="K35" s="24" t="e">
        <f ca="1">OFFSET(Team!$A$1,MATCH(C35,Team!$A$2:$A$200,0),1)</f>
        <v>#N/A</v>
      </c>
      <c r="L35" s="24" t="e">
        <f ca="1">OFFSET(Team!$A$1,MATCH(D35,Team!$A$2:$A$200,0),1)</f>
        <v>#N/A</v>
      </c>
      <c r="M35" s="24" t="e">
        <f ca="1">OFFSET(Team!$A$1,MATCH(E35,Team!$A$2:$A$200,0),1)</f>
        <v>#N/A</v>
      </c>
      <c r="N35" s="24" t="e">
        <f ca="1">OFFSET(Team!$A$1,MATCH(F35,Team!$A$2:$A$200,0),1)</f>
        <v>#N/A</v>
      </c>
      <c r="O35" s="36" t="e">
        <f ca="1">OFFSET(Team!$A$1,MATCH(G35,Team!$A$2:$A$200,0),1)</f>
        <v>#N/A</v>
      </c>
      <c r="P35" s="24" t="e">
        <f ca="1">OFFSET(Team!$A$1,MATCH(H35,Team!$A$2:$A$200,0),1)</f>
        <v>#N/A</v>
      </c>
      <c r="Q35" s="25" t="e">
        <f ca="1">OFFSET(Team!$A$1,MATCH(I35,Team!$A$2:$A$200,0),1)</f>
        <v>#N/A</v>
      </c>
      <c r="R35" s="26" t="e">
        <f ca="1">OFFSET(Progress!$AA$1,MATCH(B35,Progress!$B$2:$B$223,0),0)</f>
        <v>#N/A</v>
      </c>
      <c r="S35" s="26" t="e">
        <f ca="1">OFFSET(Progress!$AA$1,MATCH(C35,Progress!$B$2:$B$223,0),0)</f>
        <v>#N/A</v>
      </c>
      <c r="T35" s="26" t="e">
        <f ca="1">OFFSET(Progress!$AA$1,MATCH(D35,Progress!$B$2:$B$223,0),0)</f>
        <v>#N/A</v>
      </c>
      <c r="U35" s="26" t="e">
        <f ca="1">OFFSET(Progress!$AA$1,MATCH(E35,Progress!$B$2:$B$223,0),0)</f>
        <v>#N/A</v>
      </c>
      <c r="V35" s="26" t="e">
        <f ca="1">OFFSET(Progress!$AA$1,MATCH(F35,Progress!$B$2:$B$223,0),0)</f>
        <v>#N/A</v>
      </c>
      <c r="W35" s="37" t="e">
        <f ca="1">OFFSET(Progress!$AA$1,MATCH(G35,Progress!$B$2:$B$223,0),0)</f>
        <v>#N/A</v>
      </c>
      <c r="X35" s="26" t="e">
        <f ca="1">OFFSET(Progress!$AA$1,MATCH(H35,Progress!$B$2:$B$223,0),0)</f>
        <v>#N/A</v>
      </c>
      <c r="Y35" s="27" t="e">
        <f ca="1">OFFSET(Progress!$AA$1,MATCH(I35,Progress!$B$2:$B$223,0),0)</f>
        <v>#N/A</v>
      </c>
      <c r="Z35" s="20" t="e">
        <f t="shared" si="3"/>
        <v>#N/A</v>
      </c>
      <c r="AA35" s="20" t="e">
        <f t="shared" si="4"/>
        <v>#N/A</v>
      </c>
      <c r="AB35" s="20" t="e">
        <f t="shared" si="5"/>
        <v>#N/A</v>
      </c>
      <c r="AC35" s="20" t="e">
        <f t="shared" si="6"/>
        <v>#N/A</v>
      </c>
      <c r="AD35" s="20" t="e">
        <f t="shared" si="7"/>
        <v>#N/A</v>
      </c>
      <c r="AE35" s="20" t="e">
        <f t="shared" si="8"/>
        <v>#N/A</v>
      </c>
      <c r="AF35" s="20" t="e">
        <f t="shared" si="9"/>
        <v>#N/A</v>
      </c>
      <c r="AG35" s="20" t="e">
        <f t="shared" si="10"/>
        <v>#N/A</v>
      </c>
    </row>
    <row r="36" spans="1:33" ht="42.75" customHeight="1">
      <c r="A36" s="39">
        <v>35</v>
      </c>
      <c r="B36" s="24" t="e">
        <f ca="1">OFFSET(INDIRECT("progress!B"&amp;(Progress!$D$110-1)),MATCH($A36,INDIRECT("progress!AC"&amp;Progress!$D$110&amp;":AC"&amp;Progress!$E$110),0),0)</f>
        <v>#N/A</v>
      </c>
      <c r="C36" s="24" t="e">
        <f ca="1">OFFSET(INDIRECT("progress!B"&amp;(Progress!$D$111-1)),MATCH($A36,INDIRECT("progress!AC"&amp;Progress!$D$111&amp;":AC"&amp;Progress!$E$111),0),0)</f>
        <v>#N/A</v>
      </c>
      <c r="D36" s="24" t="e">
        <f ca="1">OFFSET(INDIRECT("progress!B"&amp;(Progress!$D$112-1)),MATCH($A36,INDIRECT("progress!AC"&amp;Progress!$D$112&amp;":AC"&amp;Progress!$E$112),0),0)</f>
        <v>#N/A</v>
      </c>
      <c r="E36" s="24" t="e">
        <f ca="1">OFFSET(INDIRECT("progress!B"&amp;(Progress!$D$113-1)),MATCH($A36,INDIRECT("progress!AC"&amp;Progress!$D$113&amp;":AC"&amp;Progress!$E$113),0),0)</f>
        <v>#N/A</v>
      </c>
      <c r="F36" s="24" t="e">
        <f ca="1">OFFSET(INDIRECT("progress!B"&amp;(Progress!$D$114-1)),MATCH($A36,INDIRECT("progress!AC"&amp;Progress!$D$114&amp;":AC"&amp;Progress!$E$114),0),0)</f>
        <v>#N/A</v>
      </c>
      <c r="G36" s="36" t="e">
        <f ca="1">OFFSET(INDIRECT("progress!B"&amp;(Progress!$D$115-1)),MATCH($A36,INDIRECT("progress!AC"&amp;Progress!$D$115&amp;":AC"&amp;Progress!$E$115),0),0)</f>
        <v>#N/A</v>
      </c>
      <c r="H36" s="24" t="e">
        <f ca="1">OFFSET(INDIRECT("progress!B"&amp;(Progress!$D$116-1)),MATCH($A36,INDIRECT("progress!AC"&amp;Progress!$D$116&amp;":AC"&amp;Progress!$E$116),0),0)</f>
        <v>#N/A</v>
      </c>
      <c r="I36" s="25" t="e">
        <f ca="1">OFFSET(INDIRECT("progress!B"&amp;(Progress!$D$117-1)),MATCH($A36,INDIRECT("progress!AC"&amp;Progress!$D$117&amp;":AC"&amp;Progress!$E$117),0),0)</f>
        <v>#N/A</v>
      </c>
      <c r="J36" s="24" t="e">
        <f ca="1">OFFSET(Team!$A$1,MATCH(B36,Team!$A$2:$A$200,0),1)</f>
        <v>#N/A</v>
      </c>
      <c r="K36" s="24" t="e">
        <f ca="1">OFFSET(Team!$A$1,MATCH(C36,Team!$A$2:$A$200,0),1)</f>
        <v>#N/A</v>
      </c>
      <c r="L36" s="24" t="e">
        <f ca="1">OFFSET(Team!$A$1,MATCH(D36,Team!$A$2:$A$200,0),1)</f>
        <v>#N/A</v>
      </c>
      <c r="M36" s="24" t="e">
        <f ca="1">OFFSET(Team!$A$1,MATCH(E36,Team!$A$2:$A$200,0),1)</f>
        <v>#N/A</v>
      </c>
      <c r="N36" s="24" t="e">
        <f ca="1">OFFSET(Team!$A$1,MATCH(F36,Team!$A$2:$A$200,0),1)</f>
        <v>#N/A</v>
      </c>
      <c r="O36" s="36" t="e">
        <f ca="1">OFFSET(Team!$A$1,MATCH(G36,Team!$A$2:$A$200,0),1)</f>
        <v>#N/A</v>
      </c>
      <c r="P36" s="24" t="e">
        <f ca="1">OFFSET(Team!$A$1,MATCH(H36,Team!$A$2:$A$200,0),1)</f>
        <v>#N/A</v>
      </c>
      <c r="Q36" s="25" t="e">
        <f ca="1">OFFSET(Team!$A$1,MATCH(I36,Team!$A$2:$A$200,0),1)</f>
        <v>#N/A</v>
      </c>
      <c r="R36" s="26" t="e">
        <f ca="1">OFFSET(Progress!$AA$1,MATCH(B36,Progress!$B$2:$B$223,0),0)</f>
        <v>#N/A</v>
      </c>
      <c r="S36" s="26" t="e">
        <f ca="1">OFFSET(Progress!$AA$1,MATCH(C36,Progress!$B$2:$B$223,0),0)</f>
        <v>#N/A</v>
      </c>
      <c r="T36" s="26" t="e">
        <f ca="1">OFFSET(Progress!$AA$1,MATCH(D36,Progress!$B$2:$B$223,0),0)</f>
        <v>#N/A</v>
      </c>
      <c r="U36" s="26" t="e">
        <f ca="1">OFFSET(Progress!$AA$1,MATCH(E36,Progress!$B$2:$B$223,0),0)</f>
        <v>#N/A</v>
      </c>
      <c r="V36" s="26" t="e">
        <f ca="1">OFFSET(Progress!$AA$1,MATCH(F36,Progress!$B$2:$B$223,0),0)</f>
        <v>#N/A</v>
      </c>
      <c r="W36" s="37" t="e">
        <f ca="1">OFFSET(Progress!$AA$1,MATCH(G36,Progress!$B$2:$B$223,0),0)</f>
        <v>#N/A</v>
      </c>
      <c r="X36" s="26" t="e">
        <f ca="1">OFFSET(Progress!$AA$1,MATCH(H36,Progress!$B$2:$B$223,0),0)</f>
        <v>#N/A</v>
      </c>
      <c r="Y36" s="27" t="e">
        <f ca="1">OFFSET(Progress!$AA$1,MATCH(I36,Progress!$B$2:$B$223,0),0)</f>
        <v>#N/A</v>
      </c>
      <c r="Z36" s="20" t="e">
        <f t="shared" si="3"/>
        <v>#N/A</v>
      </c>
      <c r="AA36" s="20" t="e">
        <f t="shared" si="4"/>
        <v>#N/A</v>
      </c>
      <c r="AB36" s="20" t="e">
        <f t="shared" si="5"/>
        <v>#N/A</v>
      </c>
      <c r="AC36" s="20" t="e">
        <f t="shared" si="6"/>
        <v>#N/A</v>
      </c>
      <c r="AD36" s="20" t="e">
        <f t="shared" si="7"/>
        <v>#N/A</v>
      </c>
      <c r="AE36" s="20" t="e">
        <f t="shared" si="8"/>
        <v>#N/A</v>
      </c>
      <c r="AF36" s="20" t="e">
        <f t="shared" si="9"/>
        <v>#N/A</v>
      </c>
      <c r="AG36" s="20" t="e">
        <f t="shared" si="10"/>
        <v>#N/A</v>
      </c>
    </row>
    <row r="37" spans="1:33" ht="42.75" customHeight="1">
      <c r="A37" s="39">
        <v>36</v>
      </c>
      <c r="B37" s="24" t="e">
        <f ca="1">OFFSET(INDIRECT("progress!B"&amp;(Progress!$D$110-1)),MATCH($A37,INDIRECT("progress!AC"&amp;Progress!$D$110&amp;":AC"&amp;Progress!$E$110),0),0)</f>
        <v>#N/A</v>
      </c>
      <c r="C37" s="24" t="e">
        <f ca="1">OFFSET(INDIRECT("progress!B"&amp;(Progress!$D$111-1)),MATCH($A37,INDIRECT("progress!AC"&amp;Progress!$D$111&amp;":AC"&amp;Progress!$E$111),0),0)</f>
        <v>#N/A</v>
      </c>
      <c r="D37" s="24" t="e">
        <f ca="1">OFFSET(INDIRECT("progress!B"&amp;(Progress!$D$112-1)),MATCH($A37,INDIRECT("progress!AC"&amp;Progress!$D$112&amp;":AC"&amp;Progress!$E$112),0),0)</f>
        <v>#N/A</v>
      </c>
      <c r="E37" s="24" t="e">
        <f ca="1">OFFSET(INDIRECT("progress!B"&amp;(Progress!$D$113-1)),MATCH($A37,INDIRECT("progress!AC"&amp;Progress!$D$113&amp;":AC"&amp;Progress!$E$113),0),0)</f>
        <v>#N/A</v>
      </c>
      <c r="F37" s="24" t="e">
        <f ca="1">OFFSET(INDIRECT("progress!B"&amp;(Progress!$D$114-1)),MATCH($A37,INDIRECT("progress!AC"&amp;Progress!$D$114&amp;":AC"&amp;Progress!$E$114),0),0)</f>
        <v>#N/A</v>
      </c>
      <c r="G37" s="36" t="e">
        <f ca="1">OFFSET(INDIRECT("progress!B"&amp;(Progress!$D$115-1)),MATCH($A37,INDIRECT("progress!AC"&amp;Progress!$D$115&amp;":AC"&amp;Progress!$E$115),0),0)</f>
        <v>#N/A</v>
      </c>
      <c r="H37" s="24" t="e">
        <f ca="1">OFFSET(INDIRECT("progress!B"&amp;(Progress!$D$116-1)),MATCH($A37,INDIRECT("progress!AC"&amp;Progress!$D$116&amp;":AC"&amp;Progress!$E$116),0),0)</f>
        <v>#N/A</v>
      </c>
      <c r="I37" s="25" t="e">
        <f ca="1">OFFSET(INDIRECT("progress!B"&amp;(Progress!$D$117-1)),MATCH($A37,INDIRECT("progress!AC"&amp;Progress!$D$117&amp;":AC"&amp;Progress!$E$117),0),0)</f>
        <v>#N/A</v>
      </c>
      <c r="J37" s="24" t="e">
        <f ca="1">OFFSET(Team!$A$1,MATCH(B37,Team!$A$2:$A$200,0),1)</f>
        <v>#N/A</v>
      </c>
      <c r="K37" s="24" t="e">
        <f ca="1">OFFSET(Team!$A$1,MATCH(C37,Team!$A$2:$A$200,0),1)</f>
        <v>#N/A</v>
      </c>
      <c r="L37" s="24" t="e">
        <f ca="1">OFFSET(Team!$A$1,MATCH(D37,Team!$A$2:$A$200,0),1)</f>
        <v>#N/A</v>
      </c>
      <c r="M37" s="24" t="e">
        <f ca="1">OFFSET(Team!$A$1,MATCH(E37,Team!$A$2:$A$200,0),1)</f>
        <v>#N/A</v>
      </c>
      <c r="N37" s="24" t="e">
        <f ca="1">OFFSET(Team!$A$1,MATCH(F37,Team!$A$2:$A$200,0),1)</f>
        <v>#N/A</v>
      </c>
      <c r="O37" s="36" t="e">
        <f ca="1">OFFSET(Team!$A$1,MATCH(G37,Team!$A$2:$A$200,0),1)</f>
        <v>#N/A</v>
      </c>
      <c r="P37" s="24" t="e">
        <f ca="1">OFFSET(Team!$A$1,MATCH(H37,Team!$A$2:$A$200,0),1)</f>
        <v>#N/A</v>
      </c>
      <c r="Q37" s="25" t="e">
        <f ca="1">OFFSET(Team!$A$1,MATCH(I37,Team!$A$2:$A$200,0),1)</f>
        <v>#N/A</v>
      </c>
      <c r="R37" s="26" t="e">
        <f ca="1">OFFSET(Progress!$AA$1,MATCH(B37,Progress!$B$2:$B$223,0),0)</f>
        <v>#N/A</v>
      </c>
      <c r="S37" s="26" t="e">
        <f ca="1">OFFSET(Progress!$AA$1,MATCH(C37,Progress!$B$2:$B$223,0),0)</f>
        <v>#N/A</v>
      </c>
      <c r="T37" s="26" t="e">
        <f ca="1">OFFSET(Progress!$AA$1,MATCH(D37,Progress!$B$2:$B$223,0),0)</f>
        <v>#N/A</v>
      </c>
      <c r="U37" s="26" t="e">
        <f ca="1">OFFSET(Progress!$AA$1,MATCH(E37,Progress!$B$2:$B$223,0),0)</f>
        <v>#N/A</v>
      </c>
      <c r="V37" s="26" t="e">
        <f ca="1">OFFSET(Progress!$AA$1,MATCH(F37,Progress!$B$2:$B$223,0),0)</f>
        <v>#N/A</v>
      </c>
      <c r="W37" s="37" t="e">
        <f ca="1">OFFSET(Progress!$AA$1,MATCH(G37,Progress!$B$2:$B$223,0),0)</f>
        <v>#N/A</v>
      </c>
      <c r="X37" s="26" t="e">
        <f ca="1">OFFSET(Progress!$AA$1,MATCH(H37,Progress!$B$2:$B$223,0),0)</f>
        <v>#N/A</v>
      </c>
      <c r="Y37" s="27" t="e">
        <f ca="1">OFFSET(Progress!$AA$1,MATCH(I37,Progress!$B$2:$B$223,0),0)</f>
        <v>#N/A</v>
      </c>
      <c r="Z37" s="20" t="e">
        <f t="shared" si="3"/>
        <v>#N/A</v>
      </c>
      <c r="AA37" s="20" t="e">
        <f t="shared" si="4"/>
        <v>#N/A</v>
      </c>
      <c r="AB37" s="20" t="e">
        <f t="shared" si="5"/>
        <v>#N/A</v>
      </c>
      <c r="AC37" s="20" t="e">
        <f t="shared" si="6"/>
        <v>#N/A</v>
      </c>
      <c r="AD37" s="20" t="e">
        <f t="shared" si="7"/>
        <v>#N/A</v>
      </c>
      <c r="AE37" s="20" t="e">
        <f t="shared" si="8"/>
        <v>#N/A</v>
      </c>
      <c r="AF37" s="20" t="e">
        <f t="shared" si="9"/>
        <v>#N/A</v>
      </c>
      <c r="AG37" s="20" t="e">
        <f t="shared" si="10"/>
        <v>#N/A</v>
      </c>
    </row>
    <row r="38" spans="1:33" ht="42.75" customHeight="1">
      <c r="A38" s="39">
        <v>37</v>
      </c>
      <c r="B38" s="24" t="e">
        <f ca="1">OFFSET(INDIRECT("progress!B"&amp;(Progress!$D$110-1)),MATCH($A38,INDIRECT("progress!AC"&amp;Progress!$D$110&amp;":AC"&amp;Progress!$E$110),0),0)</f>
        <v>#N/A</v>
      </c>
      <c r="C38" s="24" t="e">
        <f ca="1">OFFSET(INDIRECT("progress!B"&amp;(Progress!$D$111-1)),MATCH($A38,INDIRECT("progress!AC"&amp;Progress!$D$111&amp;":AC"&amp;Progress!$E$111),0),0)</f>
        <v>#N/A</v>
      </c>
      <c r="D38" s="24" t="e">
        <f ca="1">OFFSET(INDIRECT("progress!B"&amp;(Progress!$D$112-1)),MATCH($A38,INDIRECT("progress!AC"&amp;Progress!$D$112&amp;":AC"&amp;Progress!$E$112),0),0)</f>
        <v>#N/A</v>
      </c>
      <c r="E38" s="24" t="e">
        <f ca="1">OFFSET(INDIRECT("progress!B"&amp;(Progress!$D$113-1)),MATCH($A38,INDIRECT("progress!AC"&amp;Progress!$D$113&amp;":AC"&amp;Progress!$E$113),0),0)</f>
        <v>#N/A</v>
      </c>
      <c r="F38" s="24" t="e">
        <f ca="1">OFFSET(INDIRECT("progress!B"&amp;(Progress!$D$114-1)),MATCH($A38,INDIRECT("progress!AC"&amp;Progress!$D$114&amp;":AC"&amp;Progress!$E$114),0),0)</f>
        <v>#N/A</v>
      </c>
      <c r="G38" s="36" t="e">
        <f ca="1">OFFSET(INDIRECT("progress!B"&amp;(Progress!$D$115-1)),MATCH($A38,INDIRECT("progress!AC"&amp;Progress!$D$115&amp;":AC"&amp;Progress!$E$115),0),0)</f>
        <v>#N/A</v>
      </c>
      <c r="H38" s="24" t="e">
        <f ca="1">OFFSET(INDIRECT("progress!B"&amp;(Progress!$D$116-1)),MATCH($A38,INDIRECT("progress!AC"&amp;Progress!$D$116&amp;":AC"&amp;Progress!$E$116),0),0)</f>
        <v>#N/A</v>
      </c>
      <c r="I38" s="25" t="e">
        <f ca="1">OFFSET(INDIRECT("progress!B"&amp;(Progress!$D$117-1)),MATCH($A38,INDIRECT("progress!AC"&amp;Progress!$D$117&amp;":AC"&amp;Progress!$E$117),0),0)</f>
        <v>#N/A</v>
      </c>
      <c r="J38" s="24" t="e">
        <f ca="1">OFFSET(Team!$A$1,MATCH(B38,Team!$A$2:$A$200,0),1)</f>
        <v>#N/A</v>
      </c>
      <c r="K38" s="24" t="e">
        <f ca="1">OFFSET(Team!$A$1,MATCH(C38,Team!$A$2:$A$200,0),1)</f>
        <v>#N/A</v>
      </c>
      <c r="L38" s="24" t="e">
        <f ca="1">OFFSET(Team!$A$1,MATCH(D38,Team!$A$2:$A$200,0),1)</f>
        <v>#N/A</v>
      </c>
      <c r="M38" s="24" t="e">
        <f ca="1">OFFSET(Team!$A$1,MATCH(E38,Team!$A$2:$A$200,0),1)</f>
        <v>#N/A</v>
      </c>
      <c r="N38" s="24" t="e">
        <f ca="1">OFFSET(Team!$A$1,MATCH(F38,Team!$A$2:$A$200,0),1)</f>
        <v>#N/A</v>
      </c>
      <c r="O38" s="36" t="e">
        <f ca="1">OFFSET(Team!$A$1,MATCH(G38,Team!$A$2:$A$200,0),1)</f>
        <v>#N/A</v>
      </c>
      <c r="P38" s="24" t="e">
        <f ca="1">OFFSET(Team!$A$1,MATCH(H38,Team!$A$2:$A$200,0),1)</f>
        <v>#N/A</v>
      </c>
      <c r="Q38" s="25" t="e">
        <f ca="1">OFFSET(Team!$A$1,MATCH(I38,Team!$A$2:$A$200,0),1)</f>
        <v>#N/A</v>
      </c>
      <c r="R38" s="26" t="e">
        <f ca="1">OFFSET(Progress!$AA$1,MATCH(B38,Progress!$B$2:$B$223,0),0)</f>
        <v>#N/A</v>
      </c>
      <c r="S38" s="26" t="e">
        <f ca="1">OFFSET(Progress!$AA$1,MATCH(C38,Progress!$B$2:$B$223,0),0)</f>
        <v>#N/A</v>
      </c>
      <c r="T38" s="26" t="e">
        <f ca="1">OFFSET(Progress!$AA$1,MATCH(D38,Progress!$B$2:$B$223,0),0)</f>
        <v>#N/A</v>
      </c>
      <c r="U38" s="26" t="e">
        <f ca="1">OFFSET(Progress!$AA$1,MATCH(E38,Progress!$B$2:$B$223,0),0)</f>
        <v>#N/A</v>
      </c>
      <c r="V38" s="26" t="e">
        <f ca="1">OFFSET(Progress!$AA$1,MATCH(F38,Progress!$B$2:$B$223,0),0)</f>
        <v>#N/A</v>
      </c>
      <c r="W38" s="37" t="e">
        <f ca="1">OFFSET(Progress!$AA$1,MATCH(G38,Progress!$B$2:$B$223,0),0)</f>
        <v>#N/A</v>
      </c>
      <c r="X38" s="26" t="e">
        <f ca="1">OFFSET(Progress!$AA$1,MATCH(H38,Progress!$B$2:$B$223,0),0)</f>
        <v>#N/A</v>
      </c>
      <c r="Y38" s="27" t="e">
        <f ca="1">OFFSET(Progress!$AA$1,MATCH(I38,Progress!$B$2:$B$223,0),0)</f>
        <v>#N/A</v>
      </c>
      <c r="Z38" s="20" t="e">
        <f t="shared" si="3"/>
        <v>#N/A</v>
      </c>
      <c r="AA38" s="20" t="e">
        <f t="shared" si="4"/>
        <v>#N/A</v>
      </c>
      <c r="AB38" s="20" t="e">
        <f t="shared" si="5"/>
        <v>#N/A</v>
      </c>
      <c r="AC38" s="20" t="e">
        <f t="shared" si="6"/>
        <v>#N/A</v>
      </c>
      <c r="AD38" s="20" t="e">
        <f t="shared" si="7"/>
        <v>#N/A</v>
      </c>
      <c r="AE38" s="20" t="e">
        <f t="shared" si="8"/>
        <v>#N/A</v>
      </c>
      <c r="AF38" s="20" t="e">
        <f t="shared" si="9"/>
        <v>#N/A</v>
      </c>
      <c r="AG38" s="20" t="e">
        <f t="shared" si="10"/>
        <v>#N/A</v>
      </c>
    </row>
    <row r="39" spans="1:33" ht="42.75" customHeight="1">
      <c r="A39" s="39">
        <v>38</v>
      </c>
      <c r="B39" s="24" t="e">
        <f ca="1">OFFSET(INDIRECT("progress!B"&amp;(Progress!$D$110-1)),MATCH($A39,INDIRECT("progress!AC"&amp;Progress!$D$110&amp;":AC"&amp;Progress!$E$110),0),0)</f>
        <v>#N/A</v>
      </c>
      <c r="C39" s="24" t="e">
        <f ca="1">OFFSET(INDIRECT("progress!B"&amp;(Progress!$D$111-1)),MATCH($A39,INDIRECT("progress!AC"&amp;Progress!$D$111&amp;":AC"&amp;Progress!$E$111),0),0)</f>
        <v>#N/A</v>
      </c>
      <c r="D39" s="24" t="e">
        <f ca="1">OFFSET(INDIRECT("progress!B"&amp;(Progress!$D$112-1)),MATCH($A39,INDIRECT("progress!AC"&amp;Progress!$D$112&amp;":AC"&amp;Progress!$E$112),0),0)</f>
        <v>#N/A</v>
      </c>
      <c r="E39" s="24" t="e">
        <f ca="1">OFFSET(INDIRECT("progress!B"&amp;(Progress!$D$113-1)),MATCH($A39,INDIRECT("progress!AC"&amp;Progress!$D$113&amp;":AC"&amp;Progress!$E$113),0),0)</f>
        <v>#N/A</v>
      </c>
      <c r="F39" s="24" t="e">
        <f ca="1">OFFSET(INDIRECT("progress!B"&amp;(Progress!$D$114-1)),MATCH($A39,INDIRECT("progress!AC"&amp;Progress!$D$114&amp;":AC"&amp;Progress!$E$114),0),0)</f>
        <v>#N/A</v>
      </c>
      <c r="G39" s="36" t="e">
        <f ca="1">OFFSET(INDIRECT("progress!B"&amp;(Progress!$D$115-1)),MATCH($A39,INDIRECT("progress!AC"&amp;Progress!$D$115&amp;":AC"&amp;Progress!$E$115),0),0)</f>
        <v>#N/A</v>
      </c>
      <c r="H39" s="24" t="e">
        <f ca="1">OFFSET(INDIRECT("progress!B"&amp;(Progress!$D$116-1)),MATCH($A39,INDIRECT("progress!AC"&amp;Progress!$D$116&amp;":AC"&amp;Progress!$E$116),0),0)</f>
        <v>#N/A</v>
      </c>
      <c r="I39" s="25" t="e">
        <f ca="1">OFFSET(INDIRECT("progress!B"&amp;(Progress!$D$117-1)),MATCH($A39,INDIRECT("progress!AC"&amp;Progress!$D$117&amp;":AC"&amp;Progress!$E$117),0),0)</f>
        <v>#N/A</v>
      </c>
      <c r="J39" s="24" t="e">
        <f ca="1">OFFSET(Team!$A$1,MATCH(B39,Team!$A$2:$A$200,0),1)</f>
        <v>#N/A</v>
      </c>
      <c r="K39" s="24" t="e">
        <f ca="1">OFFSET(Team!$A$1,MATCH(C39,Team!$A$2:$A$200,0),1)</f>
        <v>#N/A</v>
      </c>
      <c r="L39" s="24" t="e">
        <f ca="1">OFFSET(Team!$A$1,MATCH(D39,Team!$A$2:$A$200,0),1)</f>
        <v>#N/A</v>
      </c>
      <c r="M39" s="24" t="e">
        <f ca="1">OFFSET(Team!$A$1,MATCH(E39,Team!$A$2:$A$200,0),1)</f>
        <v>#N/A</v>
      </c>
      <c r="N39" s="24" t="e">
        <f ca="1">OFFSET(Team!$A$1,MATCH(F39,Team!$A$2:$A$200,0),1)</f>
        <v>#N/A</v>
      </c>
      <c r="O39" s="36" t="e">
        <f ca="1">OFFSET(Team!$A$1,MATCH(G39,Team!$A$2:$A$200,0),1)</f>
        <v>#N/A</v>
      </c>
      <c r="P39" s="24" t="e">
        <f ca="1">OFFSET(Team!$A$1,MATCH(H39,Team!$A$2:$A$200,0),1)</f>
        <v>#N/A</v>
      </c>
      <c r="Q39" s="25" t="e">
        <f ca="1">OFFSET(Team!$A$1,MATCH(I39,Team!$A$2:$A$200,0),1)</f>
        <v>#N/A</v>
      </c>
      <c r="R39" s="26" t="e">
        <f ca="1">OFFSET(Progress!$AA$1,MATCH(B39,Progress!$B$2:$B$223,0),0)</f>
        <v>#N/A</v>
      </c>
      <c r="S39" s="26" t="e">
        <f ca="1">OFFSET(Progress!$AA$1,MATCH(C39,Progress!$B$2:$B$223,0),0)</f>
        <v>#N/A</v>
      </c>
      <c r="T39" s="26" t="e">
        <f ca="1">OFFSET(Progress!$AA$1,MATCH(D39,Progress!$B$2:$B$223,0),0)</f>
        <v>#N/A</v>
      </c>
      <c r="U39" s="26" t="e">
        <f ca="1">OFFSET(Progress!$AA$1,MATCH(E39,Progress!$B$2:$B$223,0),0)</f>
        <v>#N/A</v>
      </c>
      <c r="V39" s="26" t="e">
        <f ca="1">OFFSET(Progress!$AA$1,MATCH(F39,Progress!$B$2:$B$223,0),0)</f>
        <v>#N/A</v>
      </c>
      <c r="W39" s="37" t="e">
        <f ca="1">OFFSET(Progress!$AA$1,MATCH(G39,Progress!$B$2:$B$223,0),0)</f>
        <v>#N/A</v>
      </c>
      <c r="X39" s="26" t="e">
        <f ca="1">OFFSET(Progress!$AA$1,MATCH(H39,Progress!$B$2:$B$223,0),0)</f>
        <v>#N/A</v>
      </c>
      <c r="Y39" s="27" t="e">
        <f ca="1">OFFSET(Progress!$AA$1,MATCH(I39,Progress!$B$2:$B$223,0),0)</f>
        <v>#N/A</v>
      </c>
      <c r="Z39" s="20" t="e">
        <f t="shared" si="3"/>
        <v>#N/A</v>
      </c>
      <c r="AA39" s="20" t="e">
        <f t="shared" si="4"/>
        <v>#N/A</v>
      </c>
      <c r="AB39" s="20" t="e">
        <f t="shared" si="5"/>
        <v>#N/A</v>
      </c>
      <c r="AC39" s="20" t="e">
        <f t="shared" si="6"/>
        <v>#N/A</v>
      </c>
      <c r="AD39" s="20" t="e">
        <f t="shared" si="7"/>
        <v>#N/A</v>
      </c>
      <c r="AE39" s="20" t="e">
        <f t="shared" si="8"/>
        <v>#N/A</v>
      </c>
      <c r="AF39" s="20" t="e">
        <f t="shared" si="9"/>
        <v>#N/A</v>
      </c>
      <c r="AG39" s="20" t="e">
        <f t="shared" si="10"/>
        <v>#N/A</v>
      </c>
    </row>
    <row r="40" spans="1:33" ht="42.75" customHeight="1">
      <c r="A40" s="39">
        <v>39</v>
      </c>
      <c r="B40" s="24" t="e">
        <f ca="1">OFFSET(INDIRECT("progress!B"&amp;(Progress!$D$110-1)),MATCH($A40,INDIRECT("progress!AC"&amp;Progress!$D$110&amp;":AC"&amp;Progress!$E$110),0),0)</f>
        <v>#N/A</v>
      </c>
      <c r="C40" s="24" t="e">
        <f ca="1">OFFSET(INDIRECT("progress!B"&amp;(Progress!$D$111-1)),MATCH($A40,INDIRECT("progress!AC"&amp;Progress!$D$111&amp;":AC"&amp;Progress!$E$111),0),0)</f>
        <v>#N/A</v>
      </c>
      <c r="D40" s="24" t="e">
        <f ca="1">OFFSET(INDIRECT("progress!B"&amp;(Progress!$D$112-1)),MATCH($A40,INDIRECT("progress!AC"&amp;Progress!$D$112&amp;":AC"&amp;Progress!$E$112),0),0)</f>
        <v>#N/A</v>
      </c>
      <c r="E40" s="24" t="e">
        <f ca="1">OFFSET(INDIRECT("progress!B"&amp;(Progress!$D$113-1)),MATCH($A40,INDIRECT("progress!AC"&amp;Progress!$D$113&amp;":AC"&amp;Progress!$E$113),0),0)</f>
        <v>#N/A</v>
      </c>
      <c r="F40" s="24" t="e">
        <f ca="1">OFFSET(INDIRECT("progress!B"&amp;(Progress!$D$114-1)),MATCH($A40,INDIRECT("progress!AC"&amp;Progress!$D$114&amp;":AC"&amp;Progress!$E$114),0),0)</f>
        <v>#N/A</v>
      </c>
      <c r="G40" s="36" t="e">
        <f ca="1">OFFSET(INDIRECT("progress!B"&amp;(Progress!$D$115-1)),MATCH($A40,INDIRECT("progress!AC"&amp;Progress!$D$115&amp;":AC"&amp;Progress!$E$115),0),0)</f>
        <v>#N/A</v>
      </c>
      <c r="H40" s="24" t="e">
        <f ca="1">OFFSET(INDIRECT("progress!B"&amp;(Progress!$D$116-1)),MATCH($A40,INDIRECT("progress!AC"&amp;Progress!$D$116&amp;":AC"&amp;Progress!$E$116),0),0)</f>
        <v>#N/A</v>
      </c>
      <c r="I40" s="25" t="e">
        <f ca="1">OFFSET(INDIRECT("progress!B"&amp;(Progress!$D$117-1)),MATCH($A40,INDIRECT("progress!AC"&amp;Progress!$D$117&amp;":AC"&amp;Progress!$E$117),0),0)</f>
        <v>#N/A</v>
      </c>
      <c r="J40" s="24" t="e">
        <f ca="1">OFFSET(Team!$A$1,MATCH(B40,Team!$A$2:$A$200,0),1)</f>
        <v>#N/A</v>
      </c>
      <c r="K40" s="24" t="e">
        <f ca="1">OFFSET(Team!$A$1,MATCH(C40,Team!$A$2:$A$200,0),1)</f>
        <v>#N/A</v>
      </c>
      <c r="L40" s="24" t="e">
        <f ca="1">OFFSET(Team!$A$1,MATCH(D40,Team!$A$2:$A$200,0),1)</f>
        <v>#N/A</v>
      </c>
      <c r="M40" s="24" t="e">
        <f ca="1">OFFSET(Team!$A$1,MATCH(E40,Team!$A$2:$A$200,0),1)</f>
        <v>#N/A</v>
      </c>
      <c r="N40" s="24" t="e">
        <f ca="1">OFFSET(Team!$A$1,MATCH(F40,Team!$A$2:$A$200,0),1)</f>
        <v>#N/A</v>
      </c>
      <c r="O40" s="36" t="e">
        <f ca="1">OFFSET(Team!$A$1,MATCH(G40,Team!$A$2:$A$200,0),1)</f>
        <v>#N/A</v>
      </c>
      <c r="P40" s="24" t="e">
        <f ca="1">OFFSET(Team!$A$1,MATCH(H40,Team!$A$2:$A$200,0),1)</f>
        <v>#N/A</v>
      </c>
      <c r="Q40" s="25" t="e">
        <f ca="1">OFFSET(Team!$A$1,MATCH(I40,Team!$A$2:$A$200,0),1)</f>
        <v>#N/A</v>
      </c>
      <c r="R40" s="26" t="e">
        <f ca="1">OFFSET(Progress!$AA$1,MATCH(B40,Progress!$B$2:$B$223,0),0)</f>
        <v>#N/A</v>
      </c>
      <c r="S40" s="26" t="e">
        <f ca="1">OFFSET(Progress!$AA$1,MATCH(C40,Progress!$B$2:$B$223,0),0)</f>
        <v>#N/A</v>
      </c>
      <c r="T40" s="26" t="e">
        <f ca="1">OFFSET(Progress!$AA$1,MATCH(D40,Progress!$B$2:$B$223,0),0)</f>
        <v>#N/A</v>
      </c>
      <c r="U40" s="26" t="e">
        <f ca="1">OFFSET(Progress!$AA$1,MATCH(E40,Progress!$B$2:$B$223,0),0)</f>
        <v>#N/A</v>
      </c>
      <c r="V40" s="26" t="e">
        <f ca="1">OFFSET(Progress!$AA$1,MATCH(F40,Progress!$B$2:$B$223,0),0)</f>
        <v>#N/A</v>
      </c>
      <c r="W40" s="37" t="e">
        <f ca="1">OFFSET(Progress!$AA$1,MATCH(G40,Progress!$B$2:$B$223,0),0)</f>
        <v>#N/A</v>
      </c>
      <c r="X40" s="26" t="e">
        <f ca="1">OFFSET(Progress!$AA$1,MATCH(H40,Progress!$B$2:$B$223,0),0)</f>
        <v>#N/A</v>
      </c>
      <c r="Y40" s="27" t="e">
        <f ca="1">OFFSET(Progress!$AA$1,MATCH(I40,Progress!$B$2:$B$223,0),0)</f>
        <v>#N/A</v>
      </c>
      <c r="Z40" s="20" t="e">
        <f t="shared" si="3"/>
        <v>#N/A</v>
      </c>
      <c r="AA40" s="20" t="e">
        <f t="shared" si="4"/>
        <v>#N/A</v>
      </c>
      <c r="AB40" s="20" t="e">
        <f t="shared" si="5"/>
        <v>#N/A</v>
      </c>
      <c r="AC40" s="20" t="e">
        <f t="shared" si="6"/>
        <v>#N/A</v>
      </c>
      <c r="AD40" s="20" t="e">
        <f t="shared" si="7"/>
        <v>#N/A</v>
      </c>
      <c r="AE40" s="20" t="e">
        <f t="shared" si="8"/>
        <v>#N/A</v>
      </c>
      <c r="AF40" s="20" t="e">
        <f t="shared" si="9"/>
        <v>#N/A</v>
      </c>
      <c r="AG40" s="20" t="e">
        <f t="shared" si="10"/>
        <v>#N/A</v>
      </c>
    </row>
    <row r="41" spans="1:33" ht="42.75" customHeight="1">
      <c r="A41" s="39">
        <v>40</v>
      </c>
      <c r="B41" s="24" t="e">
        <f ca="1">OFFSET(INDIRECT("progress!B"&amp;(Progress!$D$110-1)),MATCH($A41,INDIRECT("progress!AC"&amp;Progress!$D$110&amp;":AC"&amp;Progress!$E$110),0),0)</f>
        <v>#N/A</v>
      </c>
      <c r="C41" s="24" t="e">
        <f ca="1">OFFSET(INDIRECT("progress!B"&amp;(Progress!$D$111-1)),MATCH($A41,INDIRECT("progress!AC"&amp;Progress!$D$111&amp;":AC"&amp;Progress!$E$111),0),0)</f>
        <v>#N/A</v>
      </c>
      <c r="D41" s="24" t="e">
        <f ca="1">OFFSET(INDIRECT("progress!B"&amp;(Progress!$D$112-1)),MATCH($A41,INDIRECT("progress!AC"&amp;Progress!$D$112&amp;":AC"&amp;Progress!$E$112),0),0)</f>
        <v>#N/A</v>
      </c>
      <c r="E41" s="24" t="e">
        <f ca="1">OFFSET(INDIRECT("progress!B"&amp;(Progress!$D$113-1)),MATCH($A41,INDIRECT("progress!AC"&amp;Progress!$D$113&amp;":AC"&amp;Progress!$E$113),0),0)</f>
        <v>#N/A</v>
      </c>
      <c r="F41" s="24" t="e">
        <f ca="1">OFFSET(INDIRECT("progress!B"&amp;(Progress!$D$114-1)),MATCH($A41,INDIRECT("progress!AC"&amp;Progress!$D$114&amp;":AC"&amp;Progress!$E$114),0),0)</f>
        <v>#N/A</v>
      </c>
      <c r="G41" s="36" t="e">
        <f ca="1">OFFSET(INDIRECT("progress!B"&amp;(Progress!$D$115-1)),MATCH($A41,INDIRECT("progress!AC"&amp;Progress!$D$115&amp;":AC"&amp;Progress!$E$115),0),0)</f>
        <v>#N/A</v>
      </c>
      <c r="H41" s="24" t="e">
        <f ca="1">OFFSET(INDIRECT("progress!B"&amp;(Progress!$D$116-1)),MATCH($A41,INDIRECT("progress!AC"&amp;Progress!$D$116&amp;":AC"&amp;Progress!$E$116),0),0)</f>
        <v>#N/A</v>
      </c>
      <c r="I41" s="25" t="e">
        <f ca="1">OFFSET(INDIRECT("progress!B"&amp;(Progress!$D$117-1)),MATCH($A41,INDIRECT("progress!AC"&amp;Progress!$D$117&amp;":AC"&amp;Progress!$E$117),0),0)</f>
        <v>#N/A</v>
      </c>
      <c r="J41" s="24" t="e">
        <f ca="1">OFFSET(Team!$A$1,MATCH(B41,Team!$A$2:$A$200,0),1)</f>
        <v>#N/A</v>
      </c>
      <c r="K41" s="24" t="e">
        <f ca="1">OFFSET(Team!$A$1,MATCH(C41,Team!$A$2:$A$200,0),1)</f>
        <v>#N/A</v>
      </c>
      <c r="L41" s="24" t="e">
        <f ca="1">OFFSET(Team!$A$1,MATCH(D41,Team!$A$2:$A$200,0),1)</f>
        <v>#N/A</v>
      </c>
      <c r="M41" s="24" t="e">
        <f ca="1">OFFSET(Team!$A$1,MATCH(E41,Team!$A$2:$A$200,0),1)</f>
        <v>#N/A</v>
      </c>
      <c r="N41" s="24" t="e">
        <f ca="1">OFFSET(Team!$A$1,MATCH(F41,Team!$A$2:$A$200,0),1)</f>
        <v>#N/A</v>
      </c>
      <c r="O41" s="36" t="e">
        <f ca="1">OFFSET(Team!$A$1,MATCH(G41,Team!$A$2:$A$200,0),1)</f>
        <v>#N/A</v>
      </c>
      <c r="P41" s="24" t="e">
        <f ca="1">OFFSET(Team!$A$1,MATCH(H41,Team!$A$2:$A$200,0),1)</f>
        <v>#N/A</v>
      </c>
      <c r="Q41" s="25" t="e">
        <f ca="1">OFFSET(Team!$A$1,MATCH(I41,Team!$A$2:$A$200,0),1)</f>
        <v>#N/A</v>
      </c>
      <c r="R41" s="26" t="e">
        <f ca="1">OFFSET(Progress!$AA$1,MATCH(B41,Progress!$B$2:$B$223,0),0)</f>
        <v>#N/A</v>
      </c>
      <c r="S41" s="26" t="e">
        <f ca="1">OFFSET(Progress!$AA$1,MATCH(C41,Progress!$B$2:$B$223,0),0)</f>
        <v>#N/A</v>
      </c>
      <c r="T41" s="26" t="e">
        <f ca="1">OFFSET(Progress!$AA$1,MATCH(D41,Progress!$B$2:$B$223,0),0)</f>
        <v>#N/A</v>
      </c>
      <c r="U41" s="26" t="e">
        <f ca="1">OFFSET(Progress!$AA$1,MATCH(E41,Progress!$B$2:$B$223,0),0)</f>
        <v>#N/A</v>
      </c>
      <c r="V41" s="26" t="e">
        <f ca="1">OFFSET(Progress!$AA$1,MATCH(F41,Progress!$B$2:$B$223,0),0)</f>
        <v>#N/A</v>
      </c>
      <c r="W41" s="37" t="e">
        <f ca="1">OFFSET(Progress!$AA$1,MATCH(G41,Progress!$B$2:$B$223,0),0)</f>
        <v>#N/A</v>
      </c>
      <c r="X41" s="26" t="e">
        <f ca="1">OFFSET(Progress!$AA$1,MATCH(H41,Progress!$B$2:$B$223,0),0)</f>
        <v>#N/A</v>
      </c>
      <c r="Y41" s="27" t="e">
        <f ca="1">OFFSET(Progress!$AA$1,MATCH(I41,Progress!$B$2:$B$223,0),0)</f>
        <v>#N/A</v>
      </c>
      <c r="Z41" s="20" t="e">
        <f t="shared" si="3"/>
        <v>#N/A</v>
      </c>
      <c r="AA41" s="20" t="e">
        <f t="shared" si="4"/>
        <v>#N/A</v>
      </c>
      <c r="AB41" s="20" t="e">
        <f t="shared" si="5"/>
        <v>#N/A</v>
      </c>
      <c r="AC41" s="20" t="e">
        <f t="shared" si="6"/>
        <v>#N/A</v>
      </c>
      <c r="AD41" s="20" t="e">
        <f t="shared" si="7"/>
        <v>#N/A</v>
      </c>
      <c r="AE41" s="20" t="e">
        <f t="shared" si="8"/>
        <v>#N/A</v>
      </c>
      <c r="AF41" s="20" t="e">
        <f t="shared" si="9"/>
        <v>#N/A</v>
      </c>
      <c r="AG41" s="20" t="e">
        <f t="shared" si="10"/>
        <v>#N/A</v>
      </c>
    </row>
  </sheetData>
  <sheetProtection sheet="1"/>
  <conditionalFormatting sqref="B2:AG41">
    <cfRule type="containsErrors" priority="9" dxfId="24" stopIfTrue="1">
      <formula>ISERROR(B2)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Pak Ho Wong</cp:lastModifiedBy>
  <dcterms:created xsi:type="dcterms:W3CDTF">2010-02-02T16:15:44Z</dcterms:created>
  <dcterms:modified xsi:type="dcterms:W3CDTF">2010-03-14T12:57:11Z</dcterms:modified>
  <cp:category/>
  <cp:version/>
  <cp:contentType/>
  <cp:contentStatus/>
</cp:coreProperties>
</file>